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'2016'!$A$1:$H$124</definedName>
  </definedNames>
  <calcPr calcId="144525"/>
</workbook>
</file>

<file path=xl/calcChain.xml><?xml version="1.0" encoding="utf-8"?>
<calcChain xmlns="http://schemas.openxmlformats.org/spreadsheetml/2006/main">
  <c r="G51" i="4" l="1"/>
  <c r="F51" i="4"/>
  <c r="F50" i="4" s="1"/>
  <c r="G114" i="4"/>
  <c r="F114" i="4"/>
  <c r="H122" i="4"/>
  <c r="G122" i="4"/>
  <c r="F122" i="4"/>
  <c r="H123" i="4"/>
  <c r="H62" i="4"/>
  <c r="H63" i="4"/>
  <c r="G62" i="4"/>
  <c r="F62" i="4"/>
  <c r="H121" i="4" l="1"/>
  <c r="H120" i="4"/>
  <c r="H119" i="4"/>
  <c r="H118" i="4"/>
  <c r="H117" i="4"/>
  <c r="H113" i="4"/>
  <c r="H111" i="4"/>
  <c r="H106" i="4"/>
  <c r="H105" i="4"/>
  <c r="H102" i="4"/>
  <c r="H100" i="4"/>
  <c r="H98" i="4"/>
  <c r="H94" i="4"/>
  <c r="H86" i="4"/>
  <c r="H84" i="4"/>
  <c r="H82" i="4"/>
  <c r="H76" i="4"/>
  <c r="H75" i="4"/>
  <c r="H74" i="4"/>
  <c r="H71" i="4"/>
  <c r="H70" i="4"/>
  <c r="H67" i="4"/>
  <c r="H61" i="4"/>
  <c r="H60" i="4"/>
  <c r="H59" i="4"/>
  <c r="H58" i="4"/>
  <c r="H57" i="4"/>
  <c r="H56" i="4"/>
  <c r="H55" i="4"/>
  <c r="H53" i="4"/>
  <c r="H49" i="4"/>
  <c r="H46" i="4"/>
  <c r="H42" i="4"/>
  <c r="H38" i="4"/>
  <c r="H36" i="4"/>
  <c r="H34" i="4"/>
  <c r="H32" i="4"/>
  <c r="H31" i="4"/>
  <c r="H28" i="4"/>
  <c r="H22" i="4"/>
  <c r="H19" i="4"/>
  <c r="H18" i="4"/>
  <c r="H17" i="4"/>
  <c r="H14" i="4"/>
  <c r="G120" i="4"/>
  <c r="G118" i="4"/>
  <c r="G116" i="4"/>
  <c r="G112" i="4"/>
  <c r="G110" i="4"/>
  <c r="G105" i="4"/>
  <c r="G104" i="4" s="1"/>
  <c r="H104" i="4" s="1"/>
  <c r="G101" i="4"/>
  <c r="G99" i="4"/>
  <c r="G97" i="4"/>
  <c r="G93" i="4"/>
  <c r="G92" i="4" s="1"/>
  <c r="G91" i="4" s="1"/>
  <c r="G85" i="4"/>
  <c r="G83" i="4"/>
  <c r="G81" i="4"/>
  <c r="G75" i="4"/>
  <c r="G73" i="4"/>
  <c r="G69" i="4"/>
  <c r="G68" i="4" s="1"/>
  <c r="G66" i="4"/>
  <c r="G65" i="4" s="1"/>
  <c r="G60" i="4"/>
  <c r="G58" i="4"/>
  <c r="G56" i="4"/>
  <c r="G54" i="4"/>
  <c r="H54" i="4" s="1"/>
  <c r="G52" i="4"/>
  <c r="G48" i="4"/>
  <c r="G47" i="4" s="1"/>
  <c r="G45" i="4"/>
  <c r="G44" i="4" s="1"/>
  <c r="G41" i="4"/>
  <c r="G40" i="4" s="1"/>
  <c r="G39" i="4" s="1"/>
  <c r="G37" i="4"/>
  <c r="H37" i="4" s="1"/>
  <c r="G35" i="4"/>
  <c r="G33" i="4"/>
  <c r="G30" i="4"/>
  <c r="G27" i="4"/>
  <c r="G26" i="4"/>
  <c r="G21" i="4"/>
  <c r="G20" i="4" s="1"/>
  <c r="H20" i="4" s="1"/>
  <c r="G16" i="4"/>
  <c r="G15" i="4" s="1"/>
  <c r="G13" i="4"/>
  <c r="G12" i="4" s="1"/>
  <c r="H12" i="4" s="1"/>
  <c r="H21" i="4" l="1"/>
  <c r="H13" i="4"/>
  <c r="G72" i="4"/>
  <c r="G43" i="4"/>
  <c r="G115" i="4"/>
  <c r="G29" i="4"/>
  <c r="G96" i="4"/>
  <c r="G107" i="4"/>
  <c r="F110" i="4"/>
  <c r="H110" i="4" s="1"/>
  <c r="G103" i="4" l="1"/>
  <c r="G95" i="4"/>
  <c r="G64" i="4"/>
  <c r="G50" i="4"/>
  <c r="G11" i="4"/>
  <c r="G124" i="4" l="1"/>
  <c r="F112" i="4"/>
  <c r="H112" i="4" s="1"/>
  <c r="F81" i="4" l="1"/>
  <c r="H81" i="4" s="1"/>
  <c r="F52" i="4" l="1"/>
  <c r="H52" i="4" s="1"/>
  <c r="F30" i="4"/>
  <c r="H30" i="4" s="1"/>
  <c r="F69" i="4" l="1"/>
  <c r="F68" i="4" l="1"/>
  <c r="H68" i="4" s="1"/>
  <c r="H69" i="4"/>
  <c r="F60" i="4"/>
  <c r="F35" i="4" l="1"/>
  <c r="H35" i="4" s="1"/>
  <c r="F33" i="4"/>
  <c r="H33" i="4" s="1"/>
  <c r="F58" i="4" l="1"/>
  <c r="F101" i="4" l="1"/>
  <c r="H101" i="4" s="1"/>
  <c r="F83" i="4" l="1"/>
  <c r="H83" i="4" s="1"/>
  <c r="F105" i="4" l="1"/>
  <c r="F104" i="4" s="1"/>
  <c r="F66" i="4" l="1"/>
  <c r="H66" i="4" s="1"/>
  <c r="F27" i="4"/>
  <c r="F26" i="4" l="1"/>
  <c r="H26" i="4" s="1"/>
  <c r="H27" i="4"/>
  <c r="F118" i="4"/>
  <c r="F120" i="4" l="1"/>
  <c r="F107" i="4" l="1"/>
  <c r="F103" i="4" l="1"/>
  <c r="H103" i="4" s="1"/>
  <c r="H107" i="4"/>
  <c r="F54" i="4"/>
  <c r="F41" i="4" l="1"/>
  <c r="H41" i="4" s="1"/>
  <c r="F75" i="4" l="1"/>
  <c r="F56" i="4"/>
  <c r="F85" i="4"/>
  <c r="H85" i="4" s="1"/>
  <c r="F116" i="4"/>
  <c r="H116" i="4" s="1"/>
  <c r="F99" i="4"/>
  <c r="H99" i="4" s="1"/>
  <c r="F97" i="4"/>
  <c r="H97" i="4" s="1"/>
  <c r="F93" i="4"/>
  <c r="F73" i="4"/>
  <c r="F65" i="4"/>
  <c r="H65" i="4" s="1"/>
  <c r="F48" i="4"/>
  <c r="F45" i="4"/>
  <c r="F40" i="4"/>
  <c r="H40" i="4" s="1"/>
  <c r="F37" i="4"/>
  <c r="F29" i="4" s="1"/>
  <c r="H29" i="4" s="1"/>
  <c r="F21" i="4"/>
  <c r="F20" i="4" s="1"/>
  <c r="F16" i="4"/>
  <c r="H16" i="4" s="1"/>
  <c r="F13" i="4"/>
  <c r="F12" i="4" s="1"/>
  <c r="F92" i="4" l="1"/>
  <c r="H92" i="4" s="1"/>
  <c r="H93" i="4"/>
  <c r="F72" i="4"/>
  <c r="H72" i="4" s="1"/>
  <c r="H73" i="4"/>
  <c r="F47" i="4"/>
  <c r="H47" i="4" s="1"/>
  <c r="H48" i="4"/>
  <c r="F44" i="4"/>
  <c r="H44" i="4" s="1"/>
  <c r="H45" i="4"/>
  <c r="F15" i="4"/>
  <c r="F115" i="4"/>
  <c r="F96" i="4"/>
  <c r="F91" i="4"/>
  <c r="H91" i="4" s="1"/>
  <c r="F39" i="4"/>
  <c r="H39" i="4" s="1"/>
  <c r="H114" i="4" l="1"/>
  <c r="H115" i="4"/>
  <c r="F95" i="4"/>
  <c r="H95" i="4" s="1"/>
  <c r="H96" i="4"/>
  <c r="F64" i="4"/>
  <c r="H64" i="4" s="1"/>
  <c r="H50" i="4"/>
  <c r="H51" i="4"/>
  <c r="F11" i="4"/>
  <c r="H11" i="4" s="1"/>
  <c r="H15" i="4"/>
  <c r="F43" i="4"/>
  <c r="H43" i="4" s="1"/>
  <c r="F124" i="4" l="1"/>
  <c r="H124" i="4" s="1"/>
</calcChain>
</file>

<file path=xl/sharedStrings.xml><?xml version="1.0" encoding="utf-8"?>
<sst xmlns="http://schemas.openxmlformats.org/spreadsheetml/2006/main" count="173" uniqueCount="134">
  <si>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</si>
  <si>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</si>
  <si>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</si>
  <si>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</si>
  <si>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</si>
  <si>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</si>
  <si>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</si>
  <si>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</si>
  <si>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</si>
  <si>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</si>
  <si>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</si>
  <si>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</si>
  <si>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</si>
  <si>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</si>
  <si>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</si>
  <si>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</si>
  <si>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</si>
  <si>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</si>
  <si>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</si>
  <si>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</si>
  <si>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</si>
  <si>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</si>
  <si>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</si>
  <si>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</si>
  <si>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</si>
  <si>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</si>
  <si>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</si>
  <si>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</si>
  <si>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</si>
  <si>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</si>
  <si>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</si>
  <si>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</si>
  <si>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</si>
  <si>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</si>
  <si>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</si>
  <si>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</si>
  <si>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</si>
  <si>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</si>
  <si>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</si>
  <si>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</si>
  <si>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</si>
  <si>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</si>
  <si>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</si>
  <si>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</si>
  <si>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</si>
  <si>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</si>
  <si>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</si>
  <si>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</si>
  <si>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</si>
  <si>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</si>
  <si>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</si>
  <si>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</si>
  <si>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</si>
  <si>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</si>
  <si>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</si>
  <si>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</si>
  <si>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</si>
  <si>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</si>
  <si>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</si>
  <si>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</si>
  <si>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</si>
  <si>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</si>
  <si>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</si>
  <si>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</si>
  <si>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</si>
  <si>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</si>
  <si>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</si>
  <si>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</si>
  <si>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</si>
  <si>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</si>
  <si>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</si>
  <si>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</si>
  <si>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</si>
  <si>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</si>
  <si>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</si>
  <si>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</si>
  <si>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</si>
  <si>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</si>
  <si>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</si>
  <si>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</si>
  <si>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</si>
  <si>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</si>
  <si>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</si>
  <si>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</si>
  <si>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</si>
  <si>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</si>
  <si>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</si>
  <si>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</si>
  <si>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</si>
  <si>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</si>
  <si>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</si>
  <si>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</si>
  <si>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</si>
  <si>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</si>
  <si>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</si>
  <si>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</si>
  <si>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</si>
  <si>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</si>
  <si>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</si>
  <si>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</si>
  <si>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</si>
  <si>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</si>
  <si>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</si>
  <si>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</si>
  <si>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</si>
  <si>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</si>
  <si>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</si>
  <si>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</si>
  <si>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</si>
  <si>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</si>
  <si>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</si>
  <si>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</si>
  <si>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07 0 01 20310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</si>
  <si>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</si>
  <si>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</si>
  <si>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</si>
  <si>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</si>
  <si>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</si>
  <si>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</si>
  <si>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02 0 01 R2440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</si>
  <si>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</si>
  <si>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</si>
  <si>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</si>
  <si>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3</t>
  </si>
  <si>
    <t>Субсидия "Государственная поддержка молодых семей ЯО в приобретении (строительстве) жилья</t>
  </si>
  <si>
    <t>к постановлению Администрации</t>
  </si>
  <si>
    <t>Утверждено             (руб.)</t>
  </si>
  <si>
    <t>Исполнено             (руб.)</t>
  </si>
  <si>
    <t>% исполнения</t>
  </si>
  <si>
    <t>от 14.12.2020 г. № 206</t>
  </si>
  <si>
    <t>Исполнение ведомственной структуры расходов  бюджета Приволжского сельского поселения за 1 квартал 2020 года</t>
  </si>
  <si>
    <t>02 0 01 72440</t>
  </si>
  <si>
    <t>04 0 06 L4970</t>
  </si>
  <si>
    <t>04 0 05 75350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</si>
</sst>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u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3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6"/>
  <sheetViews>
    <sheetView tabSelected="1" view="pageBreakPreview" topLeftCell="A101" zoomScale="130" zoomScaleNormal="100" zoomScaleSheetLayoutView="130" workbookViewId="0">
      <selection activeCell="G52" sqref="G52"/>
    </sheetView>
  </sheetViews>
  <sheetFormatPr defaultRowHeight="12.75" x14ac:dyDescent="0.2"/>
  <cols>
    <col min="1" max="1" width="47.85546875" style="15" customWidth="1"/>
    <col min="2" max="2" width="12.140625" style="15" customWidth="1"/>
    <col min="3" max="3" width="9.14062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0.140625" style="15" customWidth="1"/>
    <col min="9" max="16384" width="9.140625" style="15"/>
  </cols>
  <sheetData>
    <row r="1" spans="1:8" x14ac:dyDescent="0.2">
      <c r="A1" s="33"/>
      <c r="B1" s="33"/>
      <c r="C1" s="33"/>
      <c r="D1" s="33"/>
      <c r="E1" s="33"/>
      <c r="F1" s="49" t="s">
        <v>123</v>
      </c>
      <c r="G1" s="49"/>
      <c r="H1" s="49"/>
    </row>
    <row r="2" spans="1:8" x14ac:dyDescent="0.2">
      <c r="A2" s="33"/>
      <c r="B2" s="33"/>
      <c r="C2" s="33"/>
      <c r="D2" s="33"/>
      <c r="E2" s="33"/>
      <c r="F2" s="49" t="s">
        <v>125</v>
      </c>
      <c r="G2" s="49"/>
      <c r="H2" s="49"/>
    </row>
    <row r="3" spans="1:8" x14ac:dyDescent="0.2">
      <c r="A3" s="33"/>
      <c r="B3" s="33"/>
      <c r="C3" s="33"/>
      <c r="D3" s="33"/>
      <c r="E3" s="33"/>
      <c r="F3" s="49" t="s">
        <v>100</v>
      </c>
      <c r="G3" s="49"/>
      <c r="H3" s="49"/>
    </row>
    <row r="4" spans="1:8" x14ac:dyDescent="0.2">
      <c r="A4" s="33"/>
      <c r="B4" s="33"/>
      <c r="C4" s="33"/>
      <c r="D4" s="33"/>
      <c r="E4" s="33"/>
      <c r="F4" s="49" t="s">
        <v>129</v>
      </c>
      <c r="G4" s="49"/>
      <c r="H4" s="49"/>
    </row>
    <row r="5" spans="1:8" x14ac:dyDescent="0.2">
      <c r="A5" s="33"/>
      <c r="B5" s="33"/>
      <c r="C5" s="40"/>
      <c r="D5" s="40"/>
      <c r="E5" s="40"/>
      <c r="F5" s="40"/>
    </row>
    <row r="6" spans="1:8" ht="35.25" customHeight="1" x14ac:dyDescent="0.25">
      <c r="A6" s="48" t="s">
        <v>130</v>
      </c>
      <c r="B6" s="48"/>
      <c r="C6" s="48"/>
      <c r="D6" s="48"/>
      <c r="E6" s="48"/>
      <c r="F6" s="48"/>
      <c r="G6" s="48"/>
      <c r="H6" s="48"/>
    </row>
    <row r="8" spans="1:8" ht="15.75" customHeight="1" x14ac:dyDescent="0.2">
      <c r="A8" s="50" t="s">
        <v>0</v>
      </c>
      <c r="B8" s="52" t="s">
        <v>50</v>
      </c>
      <c r="C8" s="52" t="s">
        <v>99</v>
      </c>
      <c r="D8" s="52" t="s">
        <v>51</v>
      </c>
      <c r="E8" s="52" t="s">
        <v>52</v>
      </c>
      <c r="F8" s="44" t="s">
        <v>126</v>
      </c>
      <c r="G8" s="44" t="s">
        <v>127</v>
      </c>
      <c r="H8" s="46" t="s">
        <v>128</v>
      </c>
    </row>
    <row r="9" spans="1:8" ht="31.5" customHeight="1" x14ac:dyDescent="0.2">
      <c r="A9" s="51"/>
      <c r="B9" s="53"/>
      <c r="C9" s="53"/>
      <c r="D9" s="53"/>
      <c r="E9" s="53"/>
      <c r="F9" s="45"/>
      <c r="G9" s="45"/>
      <c r="H9" s="47"/>
    </row>
    <row r="10" spans="1:8" ht="15.75" customHeight="1" x14ac:dyDescent="0.2">
      <c r="A10" s="10" t="s">
        <v>53</v>
      </c>
      <c r="B10" s="11">
        <v>645</v>
      </c>
      <c r="C10" s="38"/>
      <c r="D10" s="38"/>
      <c r="E10" s="37"/>
      <c r="F10" s="39"/>
      <c r="G10" s="41"/>
      <c r="H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F12+F15+F20+F23+F26+F29</f>
        <v>7645000</v>
      </c>
      <c r="G11" s="12">
        <f>G12+G15+G20+G23+G26+G29</f>
        <v>1429101.45</v>
      </c>
      <c r="H11" s="42">
        <f>G11/F11*100</f>
        <v>18.693282537606279</v>
      </c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832426</v>
      </c>
      <c r="G12" s="13">
        <f>G13</f>
        <v>136887.23000000001</v>
      </c>
      <c r="H12" s="43">
        <f t="shared" ref="H12:H76" si="0">G12/F12*100</f>
        <v>16.444372232486735</v>
      </c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832426</v>
      </c>
      <c r="G13" s="4">
        <f>G14</f>
        <v>136887.23000000001</v>
      </c>
      <c r="H13" s="43">
        <f t="shared" si="0"/>
        <v>16.444372232486735</v>
      </c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832426</v>
      </c>
      <c r="G14" s="7">
        <v>136887.23000000001</v>
      </c>
      <c r="H14" s="43">
        <f t="shared" si="0"/>
        <v>16.444372232486735</v>
      </c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5252314</v>
      </c>
      <c r="G15" s="13">
        <f>G16</f>
        <v>1008626.97</v>
      </c>
      <c r="H15" s="43">
        <f t="shared" si="0"/>
        <v>19.203478124118245</v>
      </c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5252314</v>
      </c>
      <c r="G16" s="4">
        <f>G17+G18+G19</f>
        <v>1008626.97</v>
      </c>
      <c r="H16" s="43">
        <f t="shared" si="0"/>
        <v>19.203478124118245</v>
      </c>
    </row>
    <row r="17" spans="1:8" ht="63.75" x14ac:dyDescent="0.2">
      <c r="A17" s="5" t="s">
        <v>56</v>
      </c>
      <c r="B17" s="29"/>
      <c r="C17" s="30"/>
      <c r="D17" s="2"/>
      <c r="E17" s="6">
        <v>100</v>
      </c>
      <c r="F17" s="7">
        <v>4865435</v>
      </c>
      <c r="G17" s="7">
        <v>904239.83</v>
      </c>
      <c r="H17" s="54">
        <f t="shared" si="0"/>
        <v>18.584974005407531</v>
      </c>
    </row>
    <row r="18" spans="1:8" ht="25.5" x14ac:dyDescent="0.2">
      <c r="A18" s="5" t="s">
        <v>58</v>
      </c>
      <c r="B18" s="29"/>
      <c r="C18" s="30"/>
      <c r="D18" s="2"/>
      <c r="E18" s="6">
        <v>200</v>
      </c>
      <c r="F18" s="7">
        <v>379098.76</v>
      </c>
      <c r="G18" s="7">
        <v>99611.9</v>
      </c>
      <c r="H18" s="54">
        <f t="shared" si="0"/>
        <v>26.275976212636515</v>
      </c>
    </row>
    <row r="19" spans="1:8" x14ac:dyDescent="0.2">
      <c r="A19" s="5" t="s">
        <v>59</v>
      </c>
      <c r="B19" s="29"/>
      <c r="C19" s="30"/>
      <c r="D19" s="2"/>
      <c r="E19" s="9">
        <v>800</v>
      </c>
      <c r="F19" s="16">
        <v>7780.24</v>
      </c>
      <c r="G19" s="16">
        <v>4775.24</v>
      </c>
      <c r="H19" s="54">
        <f t="shared" si="0"/>
        <v>61.376512806802872</v>
      </c>
    </row>
    <row r="20" spans="1:8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13">
        <f>G21</f>
        <v>1876</v>
      </c>
      <c r="H20" s="43">
        <f t="shared" si="0"/>
        <v>16.660746003552397</v>
      </c>
    </row>
    <row r="21" spans="1:8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8">
        <f>G22</f>
        <v>1876</v>
      </c>
      <c r="H21" s="43">
        <f t="shared" si="0"/>
        <v>16.660746003552397</v>
      </c>
    </row>
    <row r="22" spans="1:8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16">
        <v>1876</v>
      </c>
      <c r="H22" s="43">
        <f t="shared" si="0"/>
        <v>16.660746003552397</v>
      </c>
    </row>
    <row r="23" spans="1:8" ht="13.5" customHeight="1" x14ac:dyDescent="0.2">
      <c r="A23" s="29"/>
      <c r="B23" s="29"/>
      <c r="C23" s="30"/>
      <c r="D23" s="2"/>
      <c r="E23" s="9"/>
      <c r="F23" s="16"/>
      <c r="G23" s="16"/>
      <c r="H23" s="43"/>
    </row>
    <row r="24" spans="1:8" ht="13.5" customHeight="1" x14ac:dyDescent="0.2">
      <c r="A24" s="5"/>
      <c r="B24" s="29"/>
      <c r="C24" s="30"/>
      <c r="D24" s="2"/>
      <c r="E24" s="9"/>
      <c r="F24" s="16"/>
      <c r="G24" s="16"/>
      <c r="H24" s="43"/>
    </row>
    <row r="25" spans="1:8" ht="13.5" customHeight="1" x14ac:dyDescent="0.2">
      <c r="A25" s="5"/>
      <c r="B25" s="29"/>
      <c r="C25" s="30"/>
      <c r="D25" s="2"/>
      <c r="E25" s="9"/>
      <c r="F25" s="16"/>
      <c r="G25" s="16"/>
      <c r="H25" s="43"/>
    </row>
    <row r="26" spans="1:8" x14ac:dyDescent="0.2">
      <c r="A26" s="29" t="s">
        <v>5</v>
      </c>
      <c r="B26" s="29"/>
      <c r="C26" s="30" t="s">
        <v>31</v>
      </c>
      <c r="D26" s="30"/>
      <c r="E26" s="29"/>
      <c r="F26" s="14">
        <f>F27</f>
        <v>50000</v>
      </c>
      <c r="G26" s="14">
        <f>G27</f>
        <v>0</v>
      </c>
      <c r="H26" s="43">
        <f t="shared" si="0"/>
        <v>0</v>
      </c>
    </row>
    <row r="27" spans="1:8" x14ac:dyDescent="0.2">
      <c r="A27" s="1" t="s">
        <v>64</v>
      </c>
      <c r="B27" s="29"/>
      <c r="C27" s="30"/>
      <c r="D27" s="2" t="s">
        <v>65</v>
      </c>
      <c r="E27" s="9"/>
      <c r="F27" s="4">
        <f>F28</f>
        <v>50000</v>
      </c>
      <c r="G27" s="4">
        <f>G28</f>
        <v>0</v>
      </c>
      <c r="H27" s="43">
        <f t="shared" si="0"/>
        <v>0</v>
      </c>
    </row>
    <row r="28" spans="1:8" x14ac:dyDescent="0.2">
      <c r="A28" s="5" t="s">
        <v>59</v>
      </c>
      <c r="B28" s="29"/>
      <c r="C28" s="30"/>
      <c r="D28" s="2"/>
      <c r="E28" s="9">
        <v>800</v>
      </c>
      <c r="F28" s="16">
        <v>50000</v>
      </c>
      <c r="G28" s="16"/>
      <c r="H28" s="43">
        <f t="shared" si="0"/>
        <v>0</v>
      </c>
    </row>
    <row r="29" spans="1:8" x14ac:dyDescent="0.2">
      <c r="A29" s="29" t="s">
        <v>6</v>
      </c>
      <c r="B29" s="29"/>
      <c r="C29" s="30" t="s">
        <v>32</v>
      </c>
      <c r="D29" s="30"/>
      <c r="E29" s="29"/>
      <c r="F29" s="14">
        <f>F30+F37+F33+F35</f>
        <v>1499000</v>
      </c>
      <c r="G29" s="14">
        <f>G30+G37+G33+G35</f>
        <v>281711.25</v>
      </c>
      <c r="H29" s="43">
        <f t="shared" si="0"/>
        <v>18.793278852568378</v>
      </c>
    </row>
    <row r="30" spans="1:8" x14ac:dyDescent="0.2">
      <c r="A30" s="1" t="s">
        <v>6</v>
      </c>
      <c r="B30" s="29"/>
      <c r="C30" s="30"/>
      <c r="D30" s="2" t="s">
        <v>67</v>
      </c>
      <c r="E30" s="3"/>
      <c r="F30" s="4">
        <f>F31+F32</f>
        <v>145000</v>
      </c>
      <c r="G30" s="4">
        <f>G31+G32</f>
        <v>26177</v>
      </c>
      <c r="H30" s="43">
        <f t="shared" si="0"/>
        <v>18.053103448275863</v>
      </c>
    </row>
    <row r="31" spans="1:8" ht="25.5" x14ac:dyDescent="0.2">
      <c r="A31" s="5" t="s">
        <v>58</v>
      </c>
      <c r="B31" s="29"/>
      <c r="C31" s="30"/>
      <c r="D31" s="2"/>
      <c r="E31" s="6">
        <v>200</v>
      </c>
      <c r="F31" s="7">
        <v>103500</v>
      </c>
      <c r="G31" s="7">
        <v>16017</v>
      </c>
      <c r="H31" s="43">
        <f t="shared" si="0"/>
        <v>15.475362318840579</v>
      </c>
    </row>
    <row r="32" spans="1:8" x14ac:dyDescent="0.2">
      <c r="A32" s="5" t="s">
        <v>59</v>
      </c>
      <c r="B32" s="29"/>
      <c r="C32" s="30"/>
      <c r="D32" s="2"/>
      <c r="E32" s="9">
        <v>800</v>
      </c>
      <c r="F32" s="7">
        <v>41500</v>
      </c>
      <c r="G32" s="7">
        <v>10160</v>
      </c>
      <c r="H32" s="43">
        <f t="shared" si="0"/>
        <v>24.481927710843372</v>
      </c>
    </row>
    <row r="33" spans="1:8" ht="25.5" x14ac:dyDescent="0.2">
      <c r="A33" s="1" t="s">
        <v>113</v>
      </c>
      <c r="B33" s="29"/>
      <c r="C33" s="30"/>
      <c r="D33" s="22" t="s">
        <v>115</v>
      </c>
      <c r="E33" s="9"/>
      <c r="F33" s="7">
        <f>F34</f>
        <v>935000</v>
      </c>
      <c r="G33" s="7">
        <f>G34</f>
        <v>111553.89</v>
      </c>
      <c r="H33" s="43">
        <f t="shared" si="0"/>
        <v>11.930897326203208</v>
      </c>
    </row>
    <row r="34" spans="1:8" ht="25.5" x14ac:dyDescent="0.2">
      <c r="A34" s="5" t="s">
        <v>58</v>
      </c>
      <c r="B34" s="29"/>
      <c r="C34" s="30"/>
      <c r="D34" s="2"/>
      <c r="E34" s="6">
        <v>200</v>
      </c>
      <c r="F34" s="7">
        <v>935000</v>
      </c>
      <c r="G34" s="7">
        <v>111553.89</v>
      </c>
      <c r="H34" s="43">
        <f t="shared" si="0"/>
        <v>11.930897326203208</v>
      </c>
    </row>
    <row r="35" spans="1:8" ht="25.5" x14ac:dyDescent="0.2">
      <c r="A35" s="5" t="s">
        <v>114</v>
      </c>
      <c r="B35" s="29"/>
      <c r="C35" s="30"/>
      <c r="D35" s="22" t="s">
        <v>116</v>
      </c>
      <c r="E35" s="9"/>
      <c r="F35" s="7">
        <f>F36</f>
        <v>342200</v>
      </c>
      <c r="G35" s="7">
        <f>G36</f>
        <v>131180.35999999999</v>
      </c>
      <c r="H35" s="43">
        <f t="shared" si="0"/>
        <v>38.334412624196375</v>
      </c>
    </row>
    <row r="36" spans="1:8" ht="25.5" x14ac:dyDescent="0.2">
      <c r="A36" s="5" t="s">
        <v>58</v>
      </c>
      <c r="B36" s="29"/>
      <c r="C36" s="30"/>
      <c r="D36" s="2"/>
      <c r="E36" s="6">
        <v>200</v>
      </c>
      <c r="F36" s="7">
        <v>342200</v>
      </c>
      <c r="G36" s="7">
        <v>131180.35999999999</v>
      </c>
      <c r="H36" s="43">
        <f t="shared" si="0"/>
        <v>38.334412624196375</v>
      </c>
    </row>
    <row r="37" spans="1:8" ht="38.25" x14ac:dyDescent="0.2">
      <c r="A37" s="1" t="s">
        <v>66</v>
      </c>
      <c r="B37" s="29"/>
      <c r="C37" s="30"/>
      <c r="D37" s="2" t="s">
        <v>68</v>
      </c>
      <c r="E37" s="3"/>
      <c r="F37" s="8">
        <f>F38</f>
        <v>76800</v>
      </c>
      <c r="G37" s="8">
        <f>G38</f>
        <v>12800</v>
      </c>
      <c r="H37" s="43">
        <f t="shared" si="0"/>
        <v>16.666666666666664</v>
      </c>
    </row>
    <row r="38" spans="1:8" x14ac:dyDescent="0.2">
      <c r="A38" s="5" t="s">
        <v>62</v>
      </c>
      <c r="B38" s="29"/>
      <c r="C38" s="30"/>
      <c r="D38" s="2"/>
      <c r="E38" s="9">
        <v>500</v>
      </c>
      <c r="F38" s="16">
        <v>76800</v>
      </c>
      <c r="G38" s="16">
        <v>12800</v>
      </c>
      <c r="H38" s="43">
        <f t="shared" si="0"/>
        <v>16.666666666666664</v>
      </c>
    </row>
    <row r="39" spans="1:8" ht="13.5" customHeight="1" x14ac:dyDescent="0.2">
      <c r="A39" s="27" t="s">
        <v>7</v>
      </c>
      <c r="B39" s="27"/>
      <c r="C39" s="28" t="s">
        <v>33</v>
      </c>
      <c r="D39" s="28"/>
      <c r="E39" s="27"/>
      <c r="F39" s="12">
        <f t="shared" ref="F39:G41" si="1">F40</f>
        <v>205170</v>
      </c>
      <c r="G39" s="12">
        <f t="shared" si="1"/>
        <v>51295</v>
      </c>
      <c r="H39" s="42">
        <f t="shared" si="0"/>
        <v>25.001218501730271</v>
      </c>
    </row>
    <row r="40" spans="1:8" x14ac:dyDescent="0.2">
      <c r="A40" s="29" t="s">
        <v>8</v>
      </c>
      <c r="B40" s="29"/>
      <c r="C40" s="30" t="s">
        <v>34</v>
      </c>
      <c r="D40" s="30"/>
      <c r="E40" s="29"/>
      <c r="F40" s="14">
        <f t="shared" si="1"/>
        <v>205170</v>
      </c>
      <c r="G40" s="14">
        <f t="shared" si="1"/>
        <v>51295</v>
      </c>
      <c r="H40" s="43">
        <f t="shared" si="0"/>
        <v>25.001218501730271</v>
      </c>
    </row>
    <row r="41" spans="1:8" ht="25.5" x14ac:dyDescent="0.2">
      <c r="A41" s="17" t="s">
        <v>69</v>
      </c>
      <c r="B41" s="29"/>
      <c r="C41" s="30"/>
      <c r="D41" s="2" t="s">
        <v>70</v>
      </c>
      <c r="E41" s="18"/>
      <c r="F41" s="8">
        <f t="shared" si="1"/>
        <v>205170</v>
      </c>
      <c r="G41" s="8">
        <f t="shared" si="1"/>
        <v>51295</v>
      </c>
      <c r="H41" s="43">
        <f t="shared" si="0"/>
        <v>25.001218501730271</v>
      </c>
    </row>
    <row r="42" spans="1:8" ht="63.75" x14ac:dyDescent="0.2">
      <c r="A42" s="5" t="s">
        <v>56</v>
      </c>
      <c r="B42" s="29"/>
      <c r="C42" s="30"/>
      <c r="D42" s="2"/>
      <c r="E42" s="6">
        <v>100</v>
      </c>
      <c r="F42" s="7">
        <v>205170</v>
      </c>
      <c r="G42" s="7">
        <v>51295</v>
      </c>
      <c r="H42" s="43">
        <f t="shared" si="0"/>
        <v>25.001218501730271</v>
      </c>
    </row>
    <row r="43" spans="1:8" ht="25.5" x14ac:dyDescent="0.2">
      <c r="A43" s="27" t="s">
        <v>9</v>
      </c>
      <c r="B43" s="27"/>
      <c r="C43" s="28" t="s">
        <v>35</v>
      </c>
      <c r="D43" s="28"/>
      <c r="E43" s="27"/>
      <c r="F43" s="12">
        <f>F44+F47</f>
        <v>80000</v>
      </c>
      <c r="G43" s="12">
        <f>G44+G47</f>
        <v>8621.1</v>
      </c>
      <c r="H43" s="42">
        <f t="shared" si="0"/>
        <v>10.776375</v>
      </c>
    </row>
    <row r="44" spans="1:8" x14ac:dyDescent="0.2">
      <c r="A44" s="29" t="s">
        <v>10</v>
      </c>
      <c r="B44" s="29"/>
      <c r="C44" s="30" t="s">
        <v>36</v>
      </c>
      <c r="D44" s="30"/>
      <c r="E44" s="29"/>
      <c r="F44" s="14">
        <f>F45</f>
        <v>50000</v>
      </c>
      <c r="G44" s="14">
        <f>G45</f>
        <v>0</v>
      </c>
      <c r="H44" s="43">
        <f t="shared" si="0"/>
        <v>0</v>
      </c>
    </row>
    <row r="45" spans="1:8" ht="27" customHeight="1" x14ac:dyDescent="0.2">
      <c r="A45" s="1" t="s">
        <v>71</v>
      </c>
      <c r="B45" s="29"/>
      <c r="C45" s="30"/>
      <c r="D45" s="19" t="s">
        <v>72</v>
      </c>
      <c r="E45" s="2"/>
      <c r="F45" s="13">
        <f>F46</f>
        <v>50000</v>
      </c>
      <c r="G45" s="13">
        <f>G46</f>
        <v>0</v>
      </c>
      <c r="H45" s="43">
        <f t="shared" si="0"/>
        <v>0</v>
      </c>
    </row>
    <row r="46" spans="1:8" ht="25.5" x14ac:dyDescent="0.2">
      <c r="A46" s="5" t="s">
        <v>58</v>
      </c>
      <c r="B46" s="29"/>
      <c r="C46" s="30"/>
      <c r="D46" s="2"/>
      <c r="E46" s="6">
        <v>200</v>
      </c>
      <c r="F46" s="20">
        <v>50000</v>
      </c>
      <c r="G46" s="20">
        <v>0</v>
      </c>
      <c r="H46" s="43">
        <f t="shared" si="0"/>
        <v>0</v>
      </c>
    </row>
    <row r="47" spans="1:8" ht="25.5" x14ac:dyDescent="0.2">
      <c r="A47" s="29" t="s">
        <v>11</v>
      </c>
      <c r="B47" s="29"/>
      <c r="C47" s="32" t="s">
        <v>37</v>
      </c>
      <c r="D47" s="32"/>
      <c r="E47" s="29"/>
      <c r="F47" s="13">
        <f>F48</f>
        <v>30000</v>
      </c>
      <c r="G47" s="13">
        <f>G48</f>
        <v>8621.1</v>
      </c>
      <c r="H47" s="43">
        <f t="shared" si="0"/>
        <v>28.737000000000002</v>
      </c>
    </row>
    <row r="48" spans="1:8" ht="25.5" x14ac:dyDescent="0.2">
      <c r="A48" s="1" t="s">
        <v>73</v>
      </c>
      <c r="B48" s="29"/>
      <c r="C48" s="32"/>
      <c r="D48" s="19" t="s">
        <v>74</v>
      </c>
      <c r="E48" s="2"/>
      <c r="F48" s="13">
        <f>F49</f>
        <v>30000</v>
      </c>
      <c r="G48" s="13">
        <f>G49</f>
        <v>8621.1</v>
      </c>
      <c r="H48" s="43">
        <f t="shared" si="0"/>
        <v>28.737000000000002</v>
      </c>
    </row>
    <row r="49" spans="1:8" ht="25.5" x14ac:dyDescent="0.2">
      <c r="A49" s="5" t="s">
        <v>58</v>
      </c>
      <c r="B49" s="29"/>
      <c r="C49" s="32"/>
      <c r="D49" s="21"/>
      <c r="E49" s="6">
        <v>200</v>
      </c>
      <c r="F49" s="20">
        <v>30000</v>
      </c>
      <c r="G49" s="20">
        <v>8621.1</v>
      </c>
      <c r="H49" s="43">
        <f t="shared" si="0"/>
        <v>28.737000000000002</v>
      </c>
    </row>
    <row r="50" spans="1:8" ht="11.25" customHeight="1" x14ac:dyDescent="0.2">
      <c r="A50" s="27" t="s">
        <v>12</v>
      </c>
      <c r="B50" s="27"/>
      <c r="C50" s="28" t="s">
        <v>38</v>
      </c>
      <c r="D50" s="28"/>
      <c r="E50" s="27"/>
      <c r="F50" s="12">
        <f>F51</f>
        <v>9081420</v>
      </c>
      <c r="G50" s="12">
        <f>G51</f>
        <v>1698095.94</v>
      </c>
      <c r="H50" s="42">
        <f t="shared" si="0"/>
        <v>18.698572910403879</v>
      </c>
    </row>
    <row r="51" spans="1:8" x14ac:dyDescent="0.2">
      <c r="A51" s="29" t="s">
        <v>13</v>
      </c>
      <c r="B51" s="29"/>
      <c r="C51" s="30" t="s">
        <v>39</v>
      </c>
      <c r="D51" s="30"/>
      <c r="E51" s="29"/>
      <c r="F51" s="14">
        <f>F52+F54+F56+F58+F60+F62</f>
        <v>9081420</v>
      </c>
      <c r="G51" s="14">
        <f>G52+G54+G56+G58+G60+G62</f>
        <v>1698095.94</v>
      </c>
      <c r="H51" s="43">
        <f t="shared" si="0"/>
        <v>18.698572910403879</v>
      </c>
    </row>
    <row r="52" spans="1:8" ht="25.5" x14ac:dyDescent="0.2">
      <c r="A52" s="1" t="s">
        <v>75</v>
      </c>
      <c r="B52" s="29"/>
      <c r="C52" s="30"/>
      <c r="D52" s="19" t="s">
        <v>77</v>
      </c>
      <c r="E52" s="9"/>
      <c r="F52" s="20">
        <f>F53</f>
        <v>3143500</v>
      </c>
      <c r="G52" s="20">
        <f>G53</f>
        <v>922563.99</v>
      </c>
      <c r="H52" s="43">
        <f t="shared" si="0"/>
        <v>29.348305710195643</v>
      </c>
    </row>
    <row r="53" spans="1:8" ht="25.5" x14ac:dyDescent="0.2">
      <c r="A53" s="5" t="s">
        <v>58</v>
      </c>
      <c r="B53" s="29"/>
      <c r="C53" s="30"/>
      <c r="D53" s="22"/>
      <c r="E53" s="6">
        <v>200</v>
      </c>
      <c r="F53" s="20">
        <v>3143500</v>
      </c>
      <c r="G53" s="20">
        <v>922563.99</v>
      </c>
      <c r="H53" s="43">
        <f t="shared" si="0"/>
        <v>29.348305710195643</v>
      </c>
    </row>
    <row r="54" spans="1:8" ht="25.5" x14ac:dyDescent="0.2">
      <c r="A54" s="1" t="s">
        <v>76</v>
      </c>
      <c r="B54" s="29"/>
      <c r="C54" s="30"/>
      <c r="D54" s="2" t="s">
        <v>78</v>
      </c>
      <c r="E54" s="3"/>
      <c r="F54" s="13">
        <f>F55</f>
        <v>2066625</v>
      </c>
      <c r="G54" s="13">
        <f>G55</f>
        <v>775531.95</v>
      </c>
      <c r="H54" s="43">
        <f t="shared" si="0"/>
        <v>37.526496098711668</v>
      </c>
    </row>
    <row r="55" spans="1:8" ht="25.5" x14ac:dyDescent="0.2">
      <c r="A55" s="5" t="s">
        <v>58</v>
      </c>
      <c r="B55" s="29"/>
      <c r="C55" s="30"/>
      <c r="D55" s="22"/>
      <c r="E55" s="6">
        <v>200</v>
      </c>
      <c r="F55" s="20">
        <v>2066625</v>
      </c>
      <c r="G55" s="20">
        <v>775531.95</v>
      </c>
      <c r="H55" s="43">
        <f t="shared" si="0"/>
        <v>37.526496098711668</v>
      </c>
    </row>
    <row r="56" spans="1:8" hidden="1" x14ac:dyDescent="0.2">
      <c r="A56" s="5" t="s">
        <v>101</v>
      </c>
      <c r="B56" s="29"/>
      <c r="C56" s="30"/>
      <c r="D56" s="22" t="s">
        <v>119</v>
      </c>
      <c r="E56" s="2"/>
      <c r="F56" s="20">
        <f>F57</f>
        <v>0</v>
      </c>
      <c r="G56" s="20">
        <f>G57</f>
        <v>0</v>
      </c>
      <c r="H56" s="42" t="e">
        <f t="shared" si="0"/>
        <v>#DIV/0!</v>
      </c>
    </row>
    <row r="57" spans="1:8" ht="25.5" hidden="1" x14ac:dyDescent="0.2">
      <c r="A57" s="5" t="s">
        <v>58</v>
      </c>
      <c r="B57" s="29"/>
      <c r="C57" s="30"/>
      <c r="D57" s="22"/>
      <c r="E57" s="2">
        <v>200</v>
      </c>
      <c r="F57" s="20"/>
      <c r="G57" s="20"/>
      <c r="H57" s="42" t="e">
        <f t="shared" si="0"/>
        <v>#DIV/0!</v>
      </c>
    </row>
    <row r="58" spans="1:8" ht="25.5" hidden="1" x14ac:dyDescent="0.2">
      <c r="A58" s="1" t="s">
        <v>120</v>
      </c>
      <c r="B58" s="29"/>
      <c r="C58" s="30"/>
      <c r="D58" s="29" t="s">
        <v>121</v>
      </c>
      <c r="E58" s="2"/>
      <c r="F58" s="20">
        <f>F59</f>
        <v>0</v>
      </c>
      <c r="G58" s="20">
        <f>G59</f>
        <v>0</v>
      </c>
      <c r="H58" s="42" t="e">
        <f t="shared" si="0"/>
        <v>#DIV/0!</v>
      </c>
    </row>
    <row r="59" spans="1:8" ht="25.5" hidden="1" x14ac:dyDescent="0.2">
      <c r="A59" s="5" t="s">
        <v>58</v>
      </c>
      <c r="B59" s="29"/>
      <c r="C59" s="30"/>
      <c r="D59" s="22"/>
      <c r="E59" s="2">
        <v>200</v>
      </c>
      <c r="F59" s="20"/>
      <c r="G59" s="20"/>
      <c r="H59" s="42" t="e">
        <f t="shared" si="0"/>
        <v>#DIV/0!</v>
      </c>
    </row>
    <row r="60" spans="1:8" ht="25.5" hidden="1" x14ac:dyDescent="0.2">
      <c r="A60" s="1" t="s">
        <v>110</v>
      </c>
      <c r="B60" s="29"/>
      <c r="C60" s="30"/>
      <c r="D60" s="29" t="s">
        <v>111</v>
      </c>
      <c r="E60" s="2"/>
      <c r="F60" s="20">
        <f>F61</f>
        <v>0</v>
      </c>
      <c r="G60" s="20">
        <f>G61</f>
        <v>0</v>
      </c>
      <c r="H60" s="42" t="e">
        <f t="shared" si="0"/>
        <v>#DIV/0!</v>
      </c>
    </row>
    <row r="61" spans="1:8" ht="25.5" hidden="1" x14ac:dyDescent="0.2">
      <c r="A61" s="5" t="s">
        <v>58</v>
      </c>
      <c r="B61" s="29"/>
      <c r="C61" s="30"/>
      <c r="D61" s="22"/>
      <c r="E61" s="2">
        <v>200</v>
      </c>
      <c r="F61" s="20"/>
      <c r="G61" s="20"/>
      <c r="H61" s="42" t="e">
        <f t="shared" si="0"/>
        <v>#DIV/0!</v>
      </c>
    </row>
    <row r="62" spans="1:8" x14ac:dyDescent="0.2">
      <c r="A62" s="1" t="s">
        <v>101</v>
      </c>
      <c r="B62" s="29"/>
      <c r="C62" s="30"/>
      <c r="D62" s="22" t="s">
        <v>131</v>
      </c>
      <c r="E62" s="2"/>
      <c r="F62" s="20">
        <f>F63</f>
        <v>3871295</v>
      </c>
      <c r="G62" s="20">
        <f>G63</f>
        <v>0</v>
      </c>
      <c r="H62" s="42">
        <f>G62/F62*100</f>
        <v>0</v>
      </c>
    </row>
    <row r="63" spans="1:8" ht="25.5" x14ac:dyDescent="0.2">
      <c r="A63" s="5" t="s">
        <v>58</v>
      </c>
      <c r="B63" s="29"/>
      <c r="C63" s="30"/>
      <c r="D63" s="22"/>
      <c r="E63" s="6">
        <v>200</v>
      </c>
      <c r="F63" s="20">
        <v>3871295</v>
      </c>
      <c r="G63" s="20">
        <v>0</v>
      </c>
      <c r="H63" s="42">
        <f>G63/F63*100</f>
        <v>0</v>
      </c>
    </row>
    <row r="64" spans="1:8" x14ac:dyDescent="0.2">
      <c r="A64" s="27" t="s">
        <v>14</v>
      </c>
      <c r="B64" s="27"/>
      <c r="C64" s="28" t="s">
        <v>40</v>
      </c>
      <c r="D64" s="28"/>
      <c r="E64" s="27"/>
      <c r="F64" s="12">
        <f>F65+F68+F72</f>
        <v>5738554</v>
      </c>
      <c r="G64" s="12">
        <f>G65+G68+G72</f>
        <v>1033544.1300000001</v>
      </c>
      <c r="H64" s="42">
        <f t="shared" si="0"/>
        <v>18.010532444235956</v>
      </c>
    </row>
    <row r="65" spans="1:8" x14ac:dyDescent="0.2">
      <c r="A65" s="29" t="s">
        <v>47</v>
      </c>
      <c r="B65" s="29"/>
      <c r="C65" s="30" t="s">
        <v>46</v>
      </c>
      <c r="D65" s="28"/>
      <c r="E65" s="29"/>
      <c r="F65" s="14">
        <f>F66</f>
        <v>210000</v>
      </c>
      <c r="G65" s="14">
        <f>G66</f>
        <v>117616.82</v>
      </c>
      <c r="H65" s="43">
        <f t="shared" si="0"/>
        <v>56.008009523809534</v>
      </c>
    </row>
    <row r="66" spans="1:8" ht="25.5" x14ac:dyDescent="0.2">
      <c r="A66" s="1" t="s">
        <v>79</v>
      </c>
      <c r="B66" s="29"/>
      <c r="C66" s="28"/>
      <c r="D66" s="2" t="s">
        <v>80</v>
      </c>
      <c r="E66" s="3"/>
      <c r="F66" s="13">
        <f>F67</f>
        <v>210000</v>
      </c>
      <c r="G66" s="13">
        <f>G67</f>
        <v>117616.82</v>
      </c>
      <c r="H66" s="43">
        <f t="shared" si="0"/>
        <v>56.008009523809534</v>
      </c>
    </row>
    <row r="67" spans="1:8" ht="25.5" x14ac:dyDescent="0.2">
      <c r="A67" s="5" t="s">
        <v>58</v>
      </c>
      <c r="B67" s="29"/>
      <c r="C67" s="28"/>
      <c r="D67" s="2"/>
      <c r="E67" s="6">
        <v>200</v>
      </c>
      <c r="F67" s="20">
        <v>210000</v>
      </c>
      <c r="G67" s="20">
        <v>117616.82</v>
      </c>
      <c r="H67" s="43">
        <f t="shared" si="0"/>
        <v>56.008009523809534</v>
      </c>
    </row>
    <row r="68" spans="1:8" x14ac:dyDescent="0.2">
      <c r="A68" s="29" t="s">
        <v>15</v>
      </c>
      <c r="B68" s="29"/>
      <c r="C68" s="30" t="s">
        <v>41</v>
      </c>
      <c r="D68" s="30"/>
      <c r="E68" s="29"/>
      <c r="F68" s="14">
        <f>F69</f>
        <v>659000</v>
      </c>
      <c r="G68" s="14">
        <f>G69</f>
        <v>127680</v>
      </c>
      <c r="H68" s="43">
        <f t="shared" si="0"/>
        <v>19.374810318664643</v>
      </c>
    </row>
    <row r="69" spans="1:8" ht="25.5" x14ac:dyDescent="0.2">
      <c r="A69" s="1" t="s">
        <v>81</v>
      </c>
      <c r="B69" s="29"/>
      <c r="C69" s="30"/>
      <c r="D69" s="22" t="s">
        <v>82</v>
      </c>
      <c r="E69" s="3"/>
      <c r="F69" s="13">
        <f>F70+F71</f>
        <v>659000</v>
      </c>
      <c r="G69" s="13">
        <f>G70+G71</f>
        <v>127680</v>
      </c>
      <c r="H69" s="43">
        <f t="shared" si="0"/>
        <v>19.374810318664643</v>
      </c>
    </row>
    <row r="70" spans="1:8" ht="24.75" customHeight="1" x14ac:dyDescent="0.2">
      <c r="A70" s="5" t="s">
        <v>58</v>
      </c>
      <c r="B70" s="29"/>
      <c r="C70" s="30"/>
      <c r="D70" s="22"/>
      <c r="E70" s="6">
        <v>200</v>
      </c>
      <c r="F70" s="20">
        <v>152631</v>
      </c>
      <c r="G70" s="20">
        <v>127680</v>
      </c>
      <c r="H70" s="43">
        <f t="shared" si="0"/>
        <v>83.652731096566228</v>
      </c>
    </row>
    <row r="71" spans="1:8" ht="40.5" customHeight="1" x14ac:dyDescent="0.2">
      <c r="A71" s="5" t="s">
        <v>122</v>
      </c>
      <c r="B71" s="29"/>
      <c r="C71" s="30"/>
      <c r="D71" s="22"/>
      <c r="E71" s="6">
        <v>400</v>
      </c>
      <c r="F71" s="20">
        <v>506369</v>
      </c>
      <c r="G71" s="20"/>
      <c r="H71" s="43">
        <f t="shared" si="0"/>
        <v>0</v>
      </c>
    </row>
    <row r="72" spans="1:8" x14ac:dyDescent="0.2">
      <c r="A72" s="29" t="s">
        <v>16</v>
      </c>
      <c r="B72" s="29"/>
      <c r="C72" s="30" t="s">
        <v>42</v>
      </c>
      <c r="D72" s="30"/>
      <c r="E72" s="29"/>
      <c r="F72" s="14">
        <f>F73+F75+F77+F79+F81+F83+F85+F87+F89</f>
        <v>4869554</v>
      </c>
      <c r="G72" s="14">
        <f>G73+G75+G77+G79+G81+G83+G85+G87+G89</f>
        <v>788247.31</v>
      </c>
      <c r="H72" s="43">
        <f t="shared" si="0"/>
        <v>16.187258833149812</v>
      </c>
    </row>
    <row r="73" spans="1:8" ht="25.5" x14ac:dyDescent="0.2">
      <c r="A73" s="1" t="s">
        <v>83</v>
      </c>
      <c r="B73" s="29"/>
      <c r="C73" s="30"/>
      <c r="D73" s="2" t="s">
        <v>87</v>
      </c>
      <c r="E73" s="2"/>
      <c r="F73" s="13">
        <f>F74</f>
        <v>3935464</v>
      </c>
      <c r="G73" s="13">
        <f>G74</f>
        <v>762641.31</v>
      </c>
      <c r="H73" s="43">
        <f t="shared" si="0"/>
        <v>19.378688510427232</v>
      </c>
    </row>
    <row r="74" spans="1:8" ht="25.5" x14ac:dyDescent="0.2">
      <c r="A74" s="5" t="s">
        <v>58</v>
      </c>
      <c r="B74" s="29"/>
      <c r="C74" s="30"/>
      <c r="D74" s="2"/>
      <c r="E74" s="6">
        <v>200</v>
      </c>
      <c r="F74" s="13">
        <v>3935464</v>
      </c>
      <c r="G74" s="13">
        <v>762641.31</v>
      </c>
      <c r="H74" s="43">
        <f t="shared" si="0"/>
        <v>19.378688510427232</v>
      </c>
    </row>
    <row r="75" spans="1:8" ht="22.5" hidden="1" customHeight="1" x14ac:dyDescent="0.2">
      <c r="A75" s="1" t="s">
        <v>83</v>
      </c>
      <c r="B75" s="22"/>
      <c r="C75" s="30"/>
      <c r="D75" s="22" t="s">
        <v>112</v>
      </c>
      <c r="E75" s="2"/>
      <c r="F75" s="13">
        <f>F76</f>
        <v>0</v>
      </c>
      <c r="G75" s="13">
        <f>G76</f>
        <v>0</v>
      </c>
      <c r="H75" s="43" t="e">
        <f t="shared" si="0"/>
        <v>#DIV/0!</v>
      </c>
    </row>
    <row r="76" spans="1:8" ht="25.5" hidden="1" x14ac:dyDescent="0.2">
      <c r="A76" s="5" t="s">
        <v>58</v>
      </c>
      <c r="B76" s="29"/>
      <c r="C76" s="30"/>
      <c r="D76" s="2"/>
      <c r="E76" s="6">
        <v>200</v>
      </c>
      <c r="F76" s="13"/>
      <c r="G76" s="13"/>
      <c r="H76" s="43" t="e">
        <f t="shared" si="0"/>
        <v>#DIV/0!</v>
      </c>
    </row>
    <row r="77" spans="1:8" x14ac:dyDescent="0.2">
      <c r="A77" s="5"/>
      <c r="B77" s="29"/>
      <c r="C77" s="30"/>
      <c r="D77" s="2"/>
      <c r="E77" s="6"/>
      <c r="F77" s="13"/>
      <c r="G77" s="13"/>
      <c r="H77" s="43"/>
    </row>
    <row r="78" spans="1:8" x14ac:dyDescent="0.2">
      <c r="A78" s="5"/>
      <c r="B78" s="29"/>
      <c r="C78" s="30"/>
      <c r="D78" s="2"/>
      <c r="E78" s="6"/>
      <c r="F78" s="13"/>
      <c r="G78" s="13"/>
      <c r="H78" s="43"/>
    </row>
    <row r="79" spans="1:8" ht="40.5" customHeight="1" x14ac:dyDescent="0.2">
      <c r="A79" s="1"/>
      <c r="C79" s="30"/>
      <c r="D79" s="2"/>
      <c r="E79" s="6"/>
      <c r="F79" s="13"/>
      <c r="G79" s="13"/>
      <c r="H79" s="43"/>
    </row>
    <row r="80" spans="1:8" x14ac:dyDescent="0.2">
      <c r="A80" s="5"/>
      <c r="B80" s="29"/>
      <c r="C80" s="30"/>
      <c r="D80" s="2"/>
      <c r="E80" s="6"/>
      <c r="F80" s="13"/>
      <c r="G80" s="13"/>
      <c r="H80" s="43"/>
    </row>
    <row r="81" spans="1:9" ht="25.5" x14ac:dyDescent="0.2">
      <c r="A81" s="1" t="s">
        <v>84</v>
      </c>
      <c r="B81" s="29"/>
      <c r="C81" s="30"/>
      <c r="D81" s="2" t="s">
        <v>88</v>
      </c>
      <c r="E81" s="24"/>
      <c r="F81" s="13">
        <f>F82</f>
        <v>110000</v>
      </c>
      <c r="G81" s="13">
        <f>G82</f>
        <v>0</v>
      </c>
      <c r="H81" s="43">
        <f t="shared" ref="H81:H124" si="2">G81/F81*100</f>
        <v>0</v>
      </c>
    </row>
    <row r="82" spans="1:9" ht="25.5" x14ac:dyDescent="0.2">
      <c r="A82" s="23" t="s">
        <v>58</v>
      </c>
      <c r="B82" s="29"/>
      <c r="C82" s="30"/>
      <c r="D82" s="2"/>
      <c r="E82" s="6">
        <v>200</v>
      </c>
      <c r="F82" s="20">
        <v>110000</v>
      </c>
      <c r="G82" s="20">
        <v>0</v>
      </c>
      <c r="H82" s="43">
        <f t="shared" si="2"/>
        <v>0</v>
      </c>
      <c r="I82" s="15" t="s">
        <v>102</v>
      </c>
    </row>
    <row r="83" spans="1:9" ht="25.5" x14ac:dyDescent="0.2">
      <c r="A83" s="1" t="s">
        <v>85</v>
      </c>
      <c r="B83" s="29"/>
      <c r="C83" s="30"/>
      <c r="D83" s="2" t="s">
        <v>89</v>
      </c>
      <c r="E83" s="2"/>
      <c r="F83" s="13">
        <f>F84</f>
        <v>100000</v>
      </c>
      <c r="G83" s="13">
        <f>G84</f>
        <v>0</v>
      </c>
      <c r="H83" s="43">
        <f t="shared" si="2"/>
        <v>0</v>
      </c>
    </row>
    <row r="84" spans="1:9" ht="25.5" x14ac:dyDescent="0.2">
      <c r="A84" s="5" t="s">
        <v>58</v>
      </c>
      <c r="B84" s="29"/>
      <c r="C84" s="30"/>
      <c r="D84" s="2"/>
      <c r="E84" s="6">
        <v>200</v>
      </c>
      <c r="F84" s="20">
        <v>100000</v>
      </c>
      <c r="G84" s="20"/>
      <c r="H84" s="43">
        <f t="shared" si="2"/>
        <v>0</v>
      </c>
    </row>
    <row r="85" spans="1:9" ht="25.5" x14ac:dyDescent="0.2">
      <c r="A85" s="1" t="s">
        <v>86</v>
      </c>
      <c r="B85" s="29"/>
      <c r="C85" s="30"/>
      <c r="D85" s="22" t="s">
        <v>90</v>
      </c>
      <c r="E85" s="3"/>
      <c r="F85" s="13">
        <f>F86</f>
        <v>724090</v>
      </c>
      <c r="G85" s="13">
        <f>G86</f>
        <v>25606</v>
      </c>
      <c r="H85" s="43">
        <f t="shared" si="2"/>
        <v>3.5363007360963414</v>
      </c>
    </row>
    <row r="86" spans="1:9" ht="25.5" x14ac:dyDescent="0.2">
      <c r="A86" s="23" t="s">
        <v>58</v>
      </c>
      <c r="B86" s="29"/>
      <c r="C86" s="30"/>
      <c r="D86" s="22"/>
      <c r="E86" s="6">
        <v>200</v>
      </c>
      <c r="F86" s="20">
        <v>724090</v>
      </c>
      <c r="G86" s="20">
        <v>25606</v>
      </c>
      <c r="H86" s="43">
        <f t="shared" si="2"/>
        <v>3.5363007360963414</v>
      </c>
    </row>
    <row r="87" spans="1:9" x14ac:dyDescent="0.2">
      <c r="A87" s="23"/>
      <c r="B87" s="29"/>
      <c r="C87" s="30"/>
      <c r="D87" s="22"/>
      <c r="E87" s="6"/>
      <c r="F87" s="13"/>
      <c r="G87" s="13"/>
      <c r="H87" s="43"/>
    </row>
    <row r="88" spans="1:9" x14ac:dyDescent="0.2">
      <c r="A88" s="23"/>
      <c r="B88" s="29"/>
      <c r="C88" s="30"/>
      <c r="D88" s="22"/>
      <c r="E88" s="6"/>
      <c r="F88" s="20"/>
      <c r="G88" s="20"/>
      <c r="H88" s="43"/>
    </row>
    <row r="89" spans="1:9" x14ac:dyDescent="0.2">
      <c r="A89" s="23"/>
      <c r="B89" s="29"/>
      <c r="C89" s="30"/>
      <c r="D89" s="22"/>
      <c r="E89" s="6"/>
      <c r="F89" s="13"/>
      <c r="G89" s="13"/>
      <c r="H89" s="43"/>
    </row>
    <row r="90" spans="1:9" x14ac:dyDescent="0.2">
      <c r="A90" s="23"/>
      <c r="B90" s="29"/>
      <c r="C90" s="30"/>
      <c r="D90" s="22"/>
      <c r="E90" s="6"/>
      <c r="F90" s="20"/>
      <c r="G90" s="20"/>
      <c r="H90" s="43"/>
    </row>
    <row r="91" spans="1:9" x14ac:dyDescent="0.2">
      <c r="A91" s="27" t="s">
        <v>17</v>
      </c>
      <c r="B91" s="27"/>
      <c r="C91" s="28" t="s">
        <v>26</v>
      </c>
      <c r="D91" s="28"/>
      <c r="E91" s="27"/>
      <c r="F91" s="12">
        <f t="shared" ref="F91:G93" si="3">F92</f>
        <v>137650</v>
      </c>
      <c r="G91" s="12">
        <f t="shared" si="3"/>
        <v>22942</v>
      </c>
      <c r="H91" s="42">
        <f t="shared" si="2"/>
        <v>16.66690882673447</v>
      </c>
    </row>
    <row r="92" spans="1:9" x14ac:dyDescent="0.2">
      <c r="A92" s="29" t="s">
        <v>18</v>
      </c>
      <c r="B92" s="29"/>
      <c r="C92" s="30" t="s">
        <v>43</v>
      </c>
      <c r="D92" s="30"/>
      <c r="E92" s="29"/>
      <c r="F92" s="14">
        <f t="shared" si="3"/>
        <v>137650</v>
      </c>
      <c r="G92" s="14">
        <f t="shared" si="3"/>
        <v>22942</v>
      </c>
      <c r="H92" s="42">
        <f t="shared" si="2"/>
        <v>16.66690882673447</v>
      </c>
    </row>
    <row r="93" spans="1:9" ht="25.5" x14ac:dyDescent="0.2">
      <c r="A93" s="1" t="s">
        <v>91</v>
      </c>
      <c r="B93" s="29"/>
      <c r="C93" s="30"/>
      <c r="D93" s="22" t="s">
        <v>92</v>
      </c>
      <c r="E93" s="2"/>
      <c r="F93" s="13">
        <f t="shared" si="3"/>
        <v>137650</v>
      </c>
      <c r="G93" s="13">
        <f t="shared" si="3"/>
        <v>22942</v>
      </c>
      <c r="H93" s="42">
        <f t="shared" si="2"/>
        <v>16.66690882673447</v>
      </c>
    </row>
    <row r="94" spans="1:9" x14ac:dyDescent="0.2">
      <c r="A94" s="5" t="s">
        <v>62</v>
      </c>
      <c r="B94" s="29"/>
      <c r="C94" s="30"/>
      <c r="D94" s="22"/>
      <c r="E94" s="9">
        <v>500</v>
      </c>
      <c r="F94" s="25">
        <v>137650</v>
      </c>
      <c r="G94" s="25">
        <v>22942</v>
      </c>
      <c r="H94" s="42">
        <f t="shared" si="2"/>
        <v>16.66690882673447</v>
      </c>
    </row>
    <row r="95" spans="1:9" x14ac:dyDescent="0.2">
      <c r="A95" s="27" t="s">
        <v>19</v>
      </c>
      <c r="B95" s="27"/>
      <c r="C95" s="28" t="s">
        <v>44</v>
      </c>
      <c r="D95" s="28"/>
      <c r="E95" s="27"/>
      <c r="F95" s="12">
        <f>F96</f>
        <v>479260</v>
      </c>
      <c r="G95" s="12">
        <f>G96</f>
        <v>60288.4</v>
      </c>
      <c r="H95" s="42">
        <f t="shared" si="2"/>
        <v>12.579476693235407</v>
      </c>
    </row>
    <row r="96" spans="1:9" x14ac:dyDescent="0.2">
      <c r="A96" s="29" t="s">
        <v>20</v>
      </c>
      <c r="B96" s="29"/>
      <c r="C96" s="30" t="s">
        <v>45</v>
      </c>
      <c r="D96" s="30"/>
      <c r="E96" s="29"/>
      <c r="F96" s="14">
        <f>F97+F99+F101</f>
        <v>479260</v>
      </c>
      <c r="G96" s="14">
        <f>G97+G99+G101</f>
        <v>60288.4</v>
      </c>
      <c r="H96" s="42">
        <f t="shared" si="2"/>
        <v>12.579476693235407</v>
      </c>
    </row>
    <row r="97" spans="1:8" ht="38.25" x14ac:dyDescent="0.2">
      <c r="A97" s="1" t="s">
        <v>93</v>
      </c>
      <c r="B97" s="29"/>
      <c r="C97" s="30"/>
      <c r="D97" s="22" t="s">
        <v>95</v>
      </c>
      <c r="E97" s="2"/>
      <c r="F97" s="13">
        <f>F98</f>
        <v>88744</v>
      </c>
      <c r="G97" s="13">
        <f>G98</f>
        <v>14790</v>
      </c>
      <c r="H97" s="42">
        <f t="shared" si="2"/>
        <v>16.665915442170739</v>
      </c>
    </row>
    <row r="98" spans="1:8" x14ac:dyDescent="0.2">
      <c r="A98" s="5" t="s">
        <v>62</v>
      </c>
      <c r="B98" s="29"/>
      <c r="C98" s="30"/>
      <c r="D98" s="22"/>
      <c r="E98" s="9">
        <v>500</v>
      </c>
      <c r="F98" s="20">
        <v>88744</v>
      </c>
      <c r="G98" s="20">
        <v>14790</v>
      </c>
      <c r="H98" s="42">
        <f t="shared" si="2"/>
        <v>16.665915442170739</v>
      </c>
    </row>
    <row r="99" spans="1:8" ht="25.5" x14ac:dyDescent="0.2">
      <c r="A99" s="1" t="s">
        <v>94</v>
      </c>
      <c r="B99" s="29"/>
      <c r="C99" s="30"/>
      <c r="D99" s="22" t="s">
        <v>96</v>
      </c>
      <c r="E99" s="2"/>
      <c r="F99" s="13">
        <f>F100</f>
        <v>240516</v>
      </c>
      <c r="G99" s="13">
        <f>G100</f>
        <v>40086</v>
      </c>
      <c r="H99" s="42">
        <f t="shared" si="2"/>
        <v>16.666666666666664</v>
      </c>
    </row>
    <row r="100" spans="1:8" x14ac:dyDescent="0.2">
      <c r="A100" s="5" t="s">
        <v>62</v>
      </c>
      <c r="B100" s="29"/>
      <c r="C100" s="30"/>
      <c r="D100" s="22"/>
      <c r="E100" s="9">
        <v>500</v>
      </c>
      <c r="F100" s="20">
        <v>240516</v>
      </c>
      <c r="G100" s="20">
        <v>40086</v>
      </c>
      <c r="H100" s="42">
        <f t="shared" si="2"/>
        <v>16.666666666666664</v>
      </c>
    </row>
    <row r="101" spans="1:8" ht="25.5" x14ac:dyDescent="0.2">
      <c r="A101" s="1" t="s">
        <v>117</v>
      </c>
      <c r="B101" s="22"/>
      <c r="C101" s="30"/>
      <c r="D101" s="22" t="s">
        <v>118</v>
      </c>
      <c r="E101" s="2"/>
      <c r="F101" s="13">
        <f>F102</f>
        <v>150000</v>
      </c>
      <c r="G101" s="13">
        <f>G102</f>
        <v>5412.4</v>
      </c>
      <c r="H101" s="42">
        <f t="shared" si="2"/>
        <v>3.6082666666666667</v>
      </c>
    </row>
    <row r="102" spans="1:8" ht="25.5" x14ac:dyDescent="0.2">
      <c r="A102" s="5" t="s">
        <v>58</v>
      </c>
      <c r="B102" s="29"/>
      <c r="C102" s="30"/>
      <c r="D102" s="26"/>
      <c r="E102" s="6">
        <v>200</v>
      </c>
      <c r="F102" s="20">
        <v>150000</v>
      </c>
      <c r="G102" s="20">
        <v>5412.4</v>
      </c>
      <c r="H102" s="42">
        <f t="shared" si="2"/>
        <v>3.6082666666666667</v>
      </c>
    </row>
    <row r="103" spans="1:8" x14ac:dyDescent="0.2">
      <c r="A103" s="27" t="s">
        <v>21</v>
      </c>
      <c r="B103" s="27"/>
      <c r="C103" s="28">
        <v>1000</v>
      </c>
      <c r="D103" s="28"/>
      <c r="E103" s="27"/>
      <c r="F103" s="12">
        <f>F104+F107</f>
        <v>991383</v>
      </c>
      <c r="G103" s="12">
        <f>G104+G107</f>
        <v>2857.22</v>
      </c>
      <c r="H103" s="42">
        <f t="shared" si="2"/>
        <v>0.28820546650487244</v>
      </c>
    </row>
    <row r="104" spans="1:8" ht="18.75" customHeight="1" x14ac:dyDescent="0.2">
      <c r="A104" s="29" t="s">
        <v>49</v>
      </c>
      <c r="B104" s="29"/>
      <c r="C104" s="28" t="s">
        <v>48</v>
      </c>
      <c r="D104" s="28"/>
      <c r="E104" s="29"/>
      <c r="F104" s="14">
        <f>F105</f>
        <v>35000</v>
      </c>
      <c r="G104" s="14">
        <f>G105</f>
        <v>2857.22</v>
      </c>
      <c r="H104" s="43">
        <f t="shared" si="2"/>
        <v>8.1634857142857129</v>
      </c>
    </row>
    <row r="105" spans="1:8" ht="23.25" customHeight="1" x14ac:dyDescent="0.2">
      <c r="A105" s="1" t="s">
        <v>107</v>
      </c>
      <c r="B105" s="2"/>
      <c r="C105" s="28"/>
      <c r="D105" s="30" t="s">
        <v>108</v>
      </c>
      <c r="E105" s="29"/>
      <c r="F105" s="14">
        <f>F106</f>
        <v>35000</v>
      </c>
      <c r="G105" s="14">
        <f>G106</f>
        <v>2857.22</v>
      </c>
      <c r="H105" s="43">
        <f t="shared" si="2"/>
        <v>8.1634857142857129</v>
      </c>
    </row>
    <row r="106" spans="1:8" ht="12" customHeight="1" x14ac:dyDescent="0.2">
      <c r="A106" s="29" t="s">
        <v>109</v>
      </c>
      <c r="B106" s="29"/>
      <c r="C106" s="28"/>
      <c r="D106" s="28"/>
      <c r="E106" s="29">
        <v>300</v>
      </c>
      <c r="F106" s="25">
        <v>35000</v>
      </c>
      <c r="G106" s="25">
        <v>2857.22</v>
      </c>
      <c r="H106" s="43">
        <f t="shared" si="2"/>
        <v>8.1634857142857129</v>
      </c>
    </row>
    <row r="107" spans="1:8" x14ac:dyDescent="0.2">
      <c r="A107" s="29" t="s">
        <v>22</v>
      </c>
      <c r="B107" s="29"/>
      <c r="C107" s="30">
        <v>1003</v>
      </c>
      <c r="D107" s="30"/>
      <c r="E107" s="29"/>
      <c r="F107" s="14">
        <f>F108+F110+F112</f>
        <v>956383</v>
      </c>
      <c r="G107" s="14">
        <f>G108+G110+G112</f>
        <v>0</v>
      </c>
      <c r="H107" s="43">
        <f t="shared" si="2"/>
        <v>0</v>
      </c>
    </row>
    <row r="108" spans="1:8" ht="28.5" customHeight="1" x14ac:dyDescent="0.2">
      <c r="A108" s="1"/>
      <c r="B108" s="29"/>
      <c r="C108" s="30"/>
      <c r="D108" s="22"/>
      <c r="E108" s="9"/>
      <c r="F108" s="20"/>
      <c r="G108" s="20"/>
      <c r="H108" s="43"/>
    </row>
    <row r="109" spans="1:8" x14ac:dyDescent="0.2">
      <c r="A109" s="29"/>
      <c r="B109" s="29"/>
      <c r="C109" s="30"/>
      <c r="D109" s="26"/>
      <c r="E109" s="9"/>
      <c r="F109" s="25"/>
      <c r="G109" s="25"/>
      <c r="H109" s="43"/>
    </row>
    <row r="110" spans="1:8" ht="25.5" x14ac:dyDescent="0.2">
      <c r="A110" s="1" t="s">
        <v>124</v>
      </c>
      <c r="B110" s="31"/>
      <c r="C110" s="31"/>
      <c r="D110" s="22" t="s">
        <v>132</v>
      </c>
      <c r="E110" s="9"/>
      <c r="F110" s="25">
        <f>F111</f>
        <v>906383</v>
      </c>
      <c r="G110" s="25">
        <f>G111</f>
        <v>0</v>
      </c>
      <c r="H110" s="43">
        <f t="shared" si="2"/>
        <v>0</v>
      </c>
    </row>
    <row r="111" spans="1:8" x14ac:dyDescent="0.2">
      <c r="A111" s="29" t="s">
        <v>109</v>
      </c>
      <c r="B111" s="29"/>
      <c r="C111" s="30"/>
      <c r="D111" s="26"/>
      <c r="E111" s="9">
        <v>300</v>
      </c>
      <c r="F111" s="25">
        <v>906383</v>
      </c>
      <c r="G111" s="25"/>
      <c r="H111" s="43">
        <f t="shared" si="2"/>
        <v>0</v>
      </c>
    </row>
    <row r="112" spans="1:8" x14ac:dyDescent="0.2">
      <c r="A112" s="1" t="s">
        <v>64</v>
      </c>
      <c r="B112" s="29"/>
      <c r="C112" s="30"/>
      <c r="D112" s="2" t="s">
        <v>65</v>
      </c>
      <c r="E112" s="9"/>
      <c r="F112" s="25">
        <f>F113</f>
        <v>50000</v>
      </c>
      <c r="G112" s="25">
        <f>G113</f>
        <v>0</v>
      </c>
      <c r="H112" s="43">
        <f t="shared" si="2"/>
        <v>0</v>
      </c>
    </row>
    <row r="113" spans="1:8" x14ac:dyDescent="0.2">
      <c r="A113" s="29" t="s">
        <v>109</v>
      </c>
      <c r="B113" s="29"/>
      <c r="C113" s="30"/>
      <c r="D113" s="26"/>
      <c r="E113" s="9">
        <v>300</v>
      </c>
      <c r="F113" s="25">
        <v>50000</v>
      </c>
      <c r="G113" s="25">
        <v>0</v>
      </c>
      <c r="H113" s="43">
        <f t="shared" si="2"/>
        <v>0</v>
      </c>
    </row>
    <row r="114" spans="1:8" x14ac:dyDescent="0.2">
      <c r="A114" s="27" t="s">
        <v>23</v>
      </c>
      <c r="B114" s="27"/>
      <c r="C114" s="28">
        <v>1100</v>
      </c>
      <c r="D114" s="28"/>
      <c r="E114" s="27"/>
      <c r="F114" s="12">
        <f>F115+F122</f>
        <v>317916</v>
      </c>
      <c r="G114" s="12">
        <f>G115+G122</f>
        <v>6386.25</v>
      </c>
      <c r="H114" s="42">
        <f t="shared" si="2"/>
        <v>2.0087853395236479</v>
      </c>
    </row>
    <row r="115" spans="1:8" x14ac:dyDescent="0.2">
      <c r="A115" s="29" t="s">
        <v>24</v>
      </c>
      <c r="B115" s="29"/>
      <c r="C115" s="30">
        <v>1102</v>
      </c>
      <c r="D115" s="30"/>
      <c r="E115" s="29"/>
      <c r="F115" s="25">
        <f>F116+F118+F120</f>
        <v>117916</v>
      </c>
      <c r="G115" s="25">
        <f>G116+G118+G120</f>
        <v>6386.25</v>
      </c>
      <c r="H115" s="43">
        <f t="shared" si="2"/>
        <v>5.4159316801791109</v>
      </c>
    </row>
    <row r="116" spans="1:8" ht="51" x14ac:dyDescent="0.2">
      <c r="A116" s="1" t="s">
        <v>97</v>
      </c>
      <c r="B116" s="29"/>
      <c r="C116" s="30"/>
      <c r="D116" s="22" t="s">
        <v>98</v>
      </c>
      <c r="E116" s="9"/>
      <c r="F116" s="13">
        <f>F117</f>
        <v>117916</v>
      </c>
      <c r="G116" s="13">
        <f>G117</f>
        <v>6386.25</v>
      </c>
      <c r="H116" s="43">
        <f t="shared" si="2"/>
        <v>5.4159316801791109</v>
      </c>
    </row>
    <row r="117" spans="1:8" ht="25.5" x14ac:dyDescent="0.2">
      <c r="A117" s="5" t="s">
        <v>58</v>
      </c>
      <c r="B117" s="29"/>
      <c r="C117" s="30"/>
      <c r="D117" s="26"/>
      <c r="E117" s="6">
        <v>200</v>
      </c>
      <c r="F117" s="20">
        <v>117916</v>
      </c>
      <c r="G117" s="20">
        <v>6386.25</v>
      </c>
      <c r="H117" s="43">
        <f t="shared" si="2"/>
        <v>5.4159316801791109</v>
      </c>
    </row>
    <row r="118" spans="1:8" ht="38.25" hidden="1" x14ac:dyDescent="0.2">
      <c r="A118" s="1" t="s">
        <v>105</v>
      </c>
      <c r="B118" s="29"/>
      <c r="C118" s="30"/>
      <c r="D118" s="22" t="s">
        <v>106</v>
      </c>
      <c r="E118" s="6"/>
      <c r="F118" s="13">
        <f>F119</f>
        <v>0</v>
      </c>
      <c r="G118" s="13">
        <f>G119</f>
        <v>0</v>
      </c>
      <c r="H118" s="43" t="e">
        <f t="shared" si="2"/>
        <v>#DIV/0!</v>
      </c>
    </row>
    <row r="119" spans="1:8" hidden="1" x14ac:dyDescent="0.2">
      <c r="A119" s="1" t="s">
        <v>62</v>
      </c>
      <c r="B119" s="29"/>
      <c r="C119" s="30"/>
      <c r="D119" s="26"/>
      <c r="E119" s="6">
        <v>200</v>
      </c>
      <c r="F119" s="13"/>
      <c r="G119" s="13"/>
      <c r="H119" s="43" t="e">
        <f t="shared" si="2"/>
        <v>#DIV/0!</v>
      </c>
    </row>
    <row r="120" spans="1:8" ht="38.25" hidden="1" x14ac:dyDescent="0.2">
      <c r="A120" s="5" t="s">
        <v>103</v>
      </c>
      <c r="B120" s="29"/>
      <c r="C120" s="30"/>
      <c r="D120" s="22" t="s">
        <v>104</v>
      </c>
      <c r="E120" s="6"/>
      <c r="F120" s="13">
        <f>F121</f>
        <v>0</v>
      </c>
      <c r="G120" s="13">
        <f>G121</f>
        <v>0</v>
      </c>
      <c r="H120" s="43" t="e">
        <f t="shared" si="2"/>
        <v>#DIV/0!</v>
      </c>
    </row>
    <row r="121" spans="1:8" ht="25.5" hidden="1" x14ac:dyDescent="0.2">
      <c r="A121" s="5" t="s">
        <v>58</v>
      </c>
      <c r="B121" s="29"/>
      <c r="C121" s="30"/>
      <c r="D121" s="26"/>
      <c r="E121" s="6">
        <v>200</v>
      </c>
      <c r="F121" s="13"/>
      <c r="G121" s="13"/>
      <c r="H121" s="43" t="e">
        <f t="shared" si="2"/>
        <v>#DIV/0!</v>
      </c>
    </row>
    <row r="122" spans="1:8" ht="38.25" x14ac:dyDescent="0.2">
      <c r="A122" s="55" t="s">
        <v>103</v>
      </c>
      <c r="B122" s="29"/>
      <c r="C122" s="30"/>
      <c r="D122" s="22" t="s">
        <v>133</v>
      </c>
      <c r="E122" s="6"/>
      <c r="F122" s="13">
        <f>F123</f>
        <v>200000</v>
      </c>
      <c r="G122" s="13">
        <f>G123</f>
        <v>0</v>
      </c>
      <c r="H122" s="43">
        <f>G122/F122*100</f>
        <v>0</v>
      </c>
    </row>
    <row r="123" spans="1:8" ht="25.5" x14ac:dyDescent="0.2">
      <c r="A123" s="5" t="s">
        <v>58</v>
      </c>
      <c r="B123" s="29"/>
      <c r="C123" s="30"/>
      <c r="D123" s="26"/>
      <c r="E123" s="6">
        <v>200</v>
      </c>
      <c r="F123" s="20">
        <v>200000</v>
      </c>
      <c r="G123" s="20">
        <v>0</v>
      </c>
      <c r="H123" s="43">
        <f>G123/F123*100</f>
        <v>0</v>
      </c>
    </row>
    <row r="124" spans="1:8" x14ac:dyDescent="0.2">
      <c r="A124" s="27" t="s">
        <v>25</v>
      </c>
      <c r="B124" s="27"/>
      <c r="C124" s="28"/>
      <c r="D124" s="28"/>
      <c r="E124" s="27"/>
      <c r="F124" s="12">
        <f>F11+F39+F43+F50+F64+F91+F95+F103+F114</f>
        <v>24676353</v>
      </c>
      <c r="G124" s="12">
        <f>G11+G39+G43+G50+G64+G91+G95+G103+G114</f>
        <v>4313131.49</v>
      </c>
      <c r="H124" s="43">
        <f t="shared" si="2"/>
        <v>17.478804465149288</v>
      </c>
    </row>
    <row r="125" spans="1:8" x14ac:dyDescent="0.2">
      <c r="A125" s="35"/>
      <c r="B125" s="35"/>
      <c r="C125" s="35"/>
      <c r="D125" s="35"/>
      <c r="E125" s="35"/>
      <c r="F125" s="36"/>
    </row>
    <row r="126" spans="1:8" x14ac:dyDescent="0.2">
      <c r="A126" s="34"/>
      <c r="B126" s="34"/>
      <c r="C126" s="34"/>
      <c r="D126" s="34"/>
      <c r="E126" s="34"/>
      <c r="F126" s="34"/>
    </row>
  </sheetData>
  <mergeCells count="13">
    <mergeCell ref="G8:G9"/>
    <mergeCell ref="H8:H9"/>
    <mergeCell ref="A6:H6"/>
    <mergeCell ref="F1:H1"/>
    <mergeCell ref="F2:H2"/>
    <mergeCell ref="F3:H3"/>
    <mergeCell ref="F4:H4"/>
    <mergeCell ref="A8:A9"/>
    <mergeCell ref="F8:F9"/>
    <mergeCell ref="C8:C9"/>
    <mergeCell ref="B8:B9"/>
    <mergeCell ref="D8:D9"/>
    <mergeCell ref="E8:E9"/>
  </mergeCells>
  <pageMargins left="0.7" right="0.7" top="0.75" bottom="0.75" header="0.3" footer="0.3"/>
  <pageSetup paperSize="9" scale="63" fitToHeight="2" orientation="portrait" r:id="rId1"/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2019-03-28T06:57:46Z</cp:lastPrinted>
  <dcterms:created xsi:type="dcterms:W3CDTF">2015-02-12T11:14:02Z</dcterms:created>
  <dcterms:modified xsi:type="dcterms:W3CDTF">2020-12-17T11:20:00Z</dcterms:modified>
</cp:coreProperties>
</file>