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(2)'!$A$1:$F$104</definedName>
  </definedNames>
  <calcPr calcId="144525"/>
</workbook>
</file>

<file path=xl/calcChain.xml><?xml version="1.0" encoding="utf-8"?>
<calcChain xmlns="http://schemas.openxmlformats.org/spreadsheetml/2006/main">
  <c r="F103" i="4" l="1"/>
  <c r="D59" i="4"/>
  <c r="E59" i="4"/>
  <c r="F59" i="4" s="1"/>
  <c r="F60" i="4"/>
  <c r="E61" i="4"/>
  <c r="D61" i="4"/>
  <c r="F62" i="4"/>
  <c r="E55" i="4"/>
  <c r="E35" i="4"/>
  <c r="D14" i="4"/>
  <c r="F23" i="4"/>
  <c r="E22" i="4"/>
  <c r="D22" i="4"/>
  <c r="F12" i="4"/>
  <c r="E11" i="4"/>
  <c r="F22" i="4" l="1"/>
  <c r="F61" i="4"/>
  <c r="E41" i="4"/>
  <c r="E25" i="4"/>
  <c r="E99" i="4"/>
  <c r="E97" i="4"/>
  <c r="E94" i="4"/>
  <c r="E91" i="4"/>
  <c r="E89" i="4"/>
  <c r="E85" i="4"/>
  <c r="E83" i="4"/>
  <c r="E81" i="4"/>
  <c r="E78" i="4"/>
  <c r="E76" i="4"/>
  <c r="E44" i="4"/>
  <c r="E53" i="4"/>
  <c r="E51" i="4"/>
  <c r="E49" i="4"/>
  <c r="E31" i="4"/>
  <c r="E16" i="4"/>
  <c r="E14" i="4"/>
  <c r="E9" i="4"/>
  <c r="E8" i="4" s="1"/>
  <c r="F100" i="4"/>
  <c r="F98" i="4"/>
  <c r="F96" i="4"/>
  <c r="F95" i="4"/>
  <c r="F93" i="4"/>
  <c r="F92" i="4"/>
  <c r="F90" i="4"/>
  <c r="F88" i="4"/>
  <c r="F87" i="4"/>
  <c r="F86" i="4"/>
  <c r="F84" i="4"/>
  <c r="F82" i="4"/>
  <c r="F79" i="4"/>
  <c r="F77" i="4"/>
  <c r="F74" i="4"/>
  <c r="F72" i="4"/>
  <c r="F71" i="4"/>
  <c r="F70" i="4"/>
  <c r="F67" i="4"/>
  <c r="F58" i="4"/>
  <c r="F56" i="4"/>
  <c r="F54" i="4"/>
  <c r="F52" i="4"/>
  <c r="F50" i="4"/>
  <c r="F48" i="4"/>
  <c r="F45" i="4"/>
  <c r="F43" i="4"/>
  <c r="F42" i="4"/>
  <c r="F36" i="4"/>
  <c r="F34" i="4"/>
  <c r="F32" i="4"/>
  <c r="F26" i="4"/>
  <c r="F21" i="4"/>
  <c r="F19" i="4"/>
  <c r="F17" i="4"/>
  <c r="F15" i="4"/>
  <c r="F10" i="4"/>
  <c r="E24" i="4" l="1"/>
  <c r="E80" i="4"/>
  <c r="E75" i="4"/>
  <c r="E73" i="4"/>
  <c r="E69" i="4"/>
  <c r="E63" i="4"/>
  <c r="E57" i="4"/>
  <c r="E47" i="4"/>
  <c r="E46" i="4" s="1"/>
  <c r="E20" i="4"/>
  <c r="E18" i="4"/>
  <c r="E13" i="4" l="1"/>
  <c r="E68" i="4"/>
  <c r="E104" i="4" l="1"/>
  <c r="D91" i="4"/>
  <c r="F91" i="4" s="1"/>
  <c r="D97" i="4" l="1"/>
  <c r="F97" i="4" s="1"/>
  <c r="D81" i="4" l="1"/>
  <c r="F81" i="4" s="1"/>
  <c r="D41" i="4" l="1"/>
  <c r="F41" i="4" l="1"/>
  <c r="D78" i="4"/>
  <c r="F78" i="4" s="1"/>
  <c r="D76" i="4"/>
  <c r="F76" i="4" s="1"/>
  <c r="D75" i="4" l="1"/>
  <c r="F75" i="4" s="1"/>
  <c r="D69" i="4"/>
  <c r="F69" i="4" s="1"/>
  <c r="D73" i="4"/>
  <c r="F73" i="4" s="1"/>
  <c r="D68" i="4" l="1"/>
  <c r="F68" i="4" s="1"/>
  <c r="D66" i="4"/>
  <c r="F66" i="4" s="1"/>
  <c r="D57" i="4" l="1"/>
  <c r="F57" i="4" s="1"/>
  <c r="D16" i="4" l="1"/>
  <c r="F16" i="4" l="1"/>
  <c r="D53" i="4"/>
  <c r="F53" i="4" s="1"/>
  <c r="D63" i="4" l="1"/>
  <c r="F63" i="4" s="1"/>
  <c r="D20" i="4" l="1"/>
  <c r="F20" i="4" s="1"/>
  <c r="D35" i="4"/>
  <c r="F35" i="4" s="1"/>
  <c r="D55" i="4"/>
  <c r="F55" i="4" s="1"/>
  <c r="D51" i="4"/>
  <c r="F51" i="4" s="1"/>
  <c r="D49" i="4"/>
  <c r="F49" i="4" s="1"/>
  <c r="D47" i="4"/>
  <c r="D99" i="4"/>
  <c r="F99" i="4" s="1"/>
  <c r="D94" i="4"/>
  <c r="F94" i="4" s="1"/>
  <c r="D89" i="4"/>
  <c r="F89" i="4" s="1"/>
  <c r="D85" i="4"/>
  <c r="F85" i="4" s="1"/>
  <c r="D83" i="4"/>
  <c r="F83" i="4" s="1"/>
  <c r="D33" i="4"/>
  <c r="F33" i="4" s="1"/>
  <c r="D31" i="4"/>
  <c r="F31" i="4" s="1"/>
  <c r="D25" i="4"/>
  <c r="F25" i="4" s="1"/>
  <c r="D44" i="4"/>
  <c r="D18" i="4"/>
  <c r="F14" i="4"/>
  <c r="D11" i="4"/>
  <c r="F11" i="4" s="1"/>
  <c r="D9" i="4"/>
  <c r="F9" i="4" s="1"/>
  <c r="D24" i="4" l="1"/>
  <c r="F24" i="4" s="1"/>
  <c r="F44" i="4"/>
  <c r="F18" i="4"/>
  <c r="D13" i="4"/>
  <c r="F13" i="4" s="1"/>
  <c r="F47" i="4"/>
  <c r="D46" i="4"/>
  <c r="F46" i="4" s="1"/>
  <c r="D80" i="4"/>
  <c r="F80" i="4" s="1"/>
  <c r="D8" i="4"/>
  <c r="F8" i="4" s="1"/>
  <c r="D104" i="4" l="1"/>
  <c r="F104" i="4" s="1"/>
</calcChain>
</file>

<file path=xl/sharedStrings.xml><?xml version="1.0" encoding="utf-8"?>
<sst xmlns="http://schemas.openxmlformats.org/spreadsheetml/2006/main" count="138" uniqueCount="101">
  <si>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</si>
  <si>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</si>
  <si>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</si>
  <si>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</si>
  <si>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</si>
  <si>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</si>
  <si>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</si>
  <si>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</si>
  <si>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</si>
  <si>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</si>
  <si>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</si>
  <si>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</si>
  <si>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</si>
  <si>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</si>
  <si>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</si>
  <si>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</si>
  <si>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</si>
  <si>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</si>
  <si>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</si>
  <si>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</si>
  <si>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</si>
  <si>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</si>
  <si>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</si>
  <si>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</si>
  <si>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</si>
  <si>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</si>
  <si>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</si>
  <si>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</si>
  <si>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</si>
  <si>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</si>
  <si>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</si>
  <si>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</si>
  <si>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</si>
  <si>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</si>
  <si>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</si>
  <si>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</si>
  <si>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</si>
  <si>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</si>
  <si>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</si>
  <si>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</si>
  <si>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</si>
  <si>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</si>
  <si>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</si>
  <si>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</si>
  <si>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</si>
  <si>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</si>
  <si>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</si>
  <si>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</si>
  <si>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</si>
  <si>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</si>
  <si>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</si>
  <si>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</si>
  <si>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</si>
  <si>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</si>
  <si>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</si>
  <si>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</si>
  <si>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</si>
  <si>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</si>
  <si>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</si>
  <si>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</si>
  <si>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</si>
  <si>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</si>
  <si>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</si>
  <si>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</si>
  <si>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</si>
  <si>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</si>
  <si>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</si>
  <si>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</si>
  <si>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</si>
  <si>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</si>
  <si>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</si>
  <si>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</si>
  <si>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</si>
  <si>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</si>
  <si>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</si>
  <si>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</si>
  <si>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</si>
  <si>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</si>
  <si>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</si>
  <si>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</si>
  <si>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</si>
  <si>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</si>
  <si>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</si>
  <si>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</si>
  <si>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</si>
  <si>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</si>
  <si>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</si>
  <si>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</si>
  <si>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</si>
  <si>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</si>
  <si>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</si>
  <si>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Утверждено           ( руб.)</t>
  </si>
  <si>
    <t>Исполнено        ( руб.)</t>
  </si>
  <si>
    <t>% исполнения</t>
  </si>
  <si>
    <t>к постановлению Администрации</t>
  </si>
  <si>
    <t xml:space="preserve"> Приволжского сельского поселения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</si>
  <si>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2020 года</t>
  </si>
  <si>
    <t>от 14.12.2020 г. № 206</t>
  </si>
  <si>
    <t>02 0 01 72440</t>
  </si>
  <si>
    <t>06 0 01 L4970</t>
  </si>
  <si>
    <t>04 0 05 75350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</si>
</sst>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2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0" fillId="0" borderId="0" xfId="0" applyFont="1" applyFill="1"/>
    <xf numFmtId="164" fontId="4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view="pageBreakPreview" topLeftCell="A78" zoomScale="140" zoomScaleNormal="100" zoomScaleSheetLayoutView="140" workbookViewId="0">
      <selection activeCell="D86" sqref="D8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140625" style="26" customWidth="1"/>
    <col min="6" max="6" width="10.710937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1"/>
      <c r="C1" s="41"/>
      <c r="D1" s="41" t="s">
        <v>89</v>
      </c>
      <c r="E1" s="41"/>
    </row>
    <row r="2" spans="1:6" ht="15" customHeight="1" x14ac:dyDescent="0.25">
      <c r="B2" s="41"/>
      <c r="C2" s="41"/>
      <c r="D2" s="41" t="s">
        <v>94</v>
      </c>
      <c r="E2" s="41"/>
    </row>
    <row r="3" spans="1:6" ht="15.75" x14ac:dyDescent="0.25">
      <c r="A3" s="2"/>
      <c r="D3" s="41" t="s">
        <v>95</v>
      </c>
      <c r="E3" s="41"/>
    </row>
    <row r="4" spans="1:6" ht="12" customHeight="1" x14ac:dyDescent="0.25">
      <c r="A4" s="2"/>
      <c r="B4" s="42"/>
      <c r="C4" s="42"/>
      <c r="D4" s="41" t="s">
        <v>97</v>
      </c>
      <c r="E4" s="41"/>
    </row>
    <row r="5" spans="1:6" ht="80.25" customHeight="1" x14ac:dyDescent="0.3">
      <c r="A5" s="64" t="s">
        <v>96</v>
      </c>
      <c r="B5" s="64"/>
      <c r="C5" s="64"/>
      <c r="D5" s="64"/>
      <c r="E5" s="64"/>
      <c r="F5" s="64"/>
    </row>
    <row r="6" spans="1:6" ht="15" customHeight="1" x14ac:dyDescent="0.25">
      <c r="A6" s="62" t="s">
        <v>0</v>
      </c>
      <c r="B6" s="62" t="s">
        <v>1</v>
      </c>
      <c r="C6" s="62" t="s">
        <v>2</v>
      </c>
      <c r="D6" s="62" t="s">
        <v>91</v>
      </c>
      <c r="E6" s="62" t="s">
        <v>92</v>
      </c>
      <c r="F6" s="62" t="s">
        <v>93</v>
      </c>
    </row>
    <row r="7" spans="1:6" ht="13.5" customHeight="1" x14ac:dyDescent="0.25">
      <c r="A7" s="63"/>
      <c r="B7" s="63"/>
      <c r="C7" s="63"/>
      <c r="D7" s="63"/>
      <c r="E7" s="63"/>
      <c r="F7" s="63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80000</v>
      </c>
      <c r="E8" s="7">
        <f>E9+E11</f>
        <v>8621.1</v>
      </c>
      <c r="F8" s="43">
        <f>E8/D8*100</f>
        <v>10.776375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50000</v>
      </c>
      <c r="E9" s="9">
        <f>E10</f>
        <v>0</v>
      </c>
      <c r="F9" s="44">
        <f t="shared" ref="F9:F76" si="0">E9/D9*100</f>
        <v>0</v>
      </c>
    </row>
    <row r="10" spans="1:6" ht="25.5" x14ac:dyDescent="0.25">
      <c r="A10" s="10" t="s">
        <v>5</v>
      </c>
      <c r="B10" s="4"/>
      <c r="C10" s="11">
        <v>200</v>
      </c>
      <c r="D10" s="12">
        <v>50000</v>
      </c>
      <c r="E10" s="12">
        <v>0</v>
      </c>
      <c r="F10" s="44">
        <f t="shared" si="0"/>
        <v>0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30000</v>
      </c>
      <c r="E11" s="9">
        <f>E12</f>
        <v>8621.1</v>
      </c>
      <c r="F11" s="44">
        <f t="shared" si="0"/>
        <v>28.737000000000002</v>
      </c>
    </row>
    <row r="12" spans="1:6" ht="25.5" x14ac:dyDescent="0.25">
      <c r="A12" s="10" t="s">
        <v>5</v>
      </c>
      <c r="B12" s="6"/>
      <c r="C12" s="11">
        <v>200</v>
      </c>
      <c r="D12" s="12">
        <v>30000</v>
      </c>
      <c r="E12" s="12">
        <v>8621.1</v>
      </c>
      <c r="F12" s="44">
        <f>E12/D12*100</f>
        <v>28.737000000000002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D14+D16+D18+D20+D22</f>
        <v>9081420</v>
      </c>
      <c r="E13" s="7">
        <f>E14+E16+E18+E20+E22</f>
        <v>1698095.94</v>
      </c>
      <c r="F13" s="43">
        <f t="shared" si="0"/>
        <v>18.698572910403879</v>
      </c>
    </row>
    <row r="14" spans="1:6" ht="25.5" x14ac:dyDescent="0.25">
      <c r="A14" s="8" t="s">
        <v>32</v>
      </c>
      <c r="B14" s="27" t="s">
        <v>33</v>
      </c>
      <c r="C14" s="14"/>
      <c r="D14" s="9">
        <f>D15</f>
        <v>3143500</v>
      </c>
      <c r="E14" s="9">
        <f>E15</f>
        <v>922563.99</v>
      </c>
      <c r="F14" s="44">
        <f t="shared" si="0"/>
        <v>29.348305710195643</v>
      </c>
    </row>
    <row r="15" spans="1:6" ht="25.5" x14ac:dyDescent="0.25">
      <c r="A15" s="10" t="s">
        <v>5</v>
      </c>
      <c r="B15" s="15"/>
      <c r="C15" s="11">
        <v>200</v>
      </c>
      <c r="D15" s="12">
        <v>3143500</v>
      </c>
      <c r="E15" s="12">
        <v>922563.99</v>
      </c>
      <c r="F15" s="45">
        <f t="shared" si="0"/>
        <v>29.348305710195643</v>
      </c>
    </row>
    <row r="16" spans="1:6" ht="25.5" x14ac:dyDescent="0.25">
      <c r="A16" s="8" t="s">
        <v>35</v>
      </c>
      <c r="B16" s="4" t="s">
        <v>37</v>
      </c>
      <c r="C16" s="16"/>
      <c r="D16" s="9">
        <f>D17</f>
        <v>2066625</v>
      </c>
      <c r="E16" s="9">
        <f>E17</f>
        <v>775531.95</v>
      </c>
      <c r="F16" s="44">
        <f t="shared" si="0"/>
        <v>37.526496098711668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775531.95</v>
      </c>
      <c r="F17" s="45">
        <f t="shared" si="0"/>
        <v>37.526496098711668</v>
      </c>
    </row>
    <row r="18" spans="1:6" hidden="1" x14ac:dyDescent="0.25">
      <c r="A18" s="8" t="s">
        <v>7</v>
      </c>
      <c r="B18" s="37" t="s">
        <v>86</v>
      </c>
      <c r="C18" s="16"/>
      <c r="D18" s="38">
        <f>D19</f>
        <v>0</v>
      </c>
      <c r="E18" s="38">
        <f t="shared" ref="E18" si="1">E19</f>
        <v>0</v>
      </c>
      <c r="F18" s="43" t="e">
        <f t="shared" si="0"/>
        <v>#DIV/0!</v>
      </c>
    </row>
    <row r="19" spans="1:6" ht="25.5" hidden="1" x14ac:dyDescent="0.25">
      <c r="A19" s="10" t="s">
        <v>5</v>
      </c>
      <c r="B19" s="15"/>
      <c r="C19" s="11">
        <v>200</v>
      </c>
      <c r="D19" s="12"/>
      <c r="E19" s="12"/>
      <c r="F19" s="43" t="e">
        <f t="shared" si="0"/>
        <v>#DIV/0!</v>
      </c>
    </row>
    <row r="20" spans="1:6" ht="25.5" hidden="1" x14ac:dyDescent="0.25">
      <c r="A20" s="8" t="s">
        <v>85</v>
      </c>
      <c r="B20" s="37" t="s">
        <v>87</v>
      </c>
      <c r="C20" s="16"/>
      <c r="D20" s="38">
        <f>D21</f>
        <v>0</v>
      </c>
      <c r="E20" s="38">
        <f t="shared" ref="E20" si="2">E21</f>
        <v>0</v>
      </c>
      <c r="F20" s="43" t="e">
        <f t="shared" si="0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43" t="e">
        <f t="shared" si="0"/>
        <v>#DIV/0!</v>
      </c>
    </row>
    <row r="22" spans="1:6" x14ac:dyDescent="0.25">
      <c r="A22" s="8" t="s">
        <v>7</v>
      </c>
      <c r="B22" s="15" t="s">
        <v>98</v>
      </c>
      <c r="C22" s="11"/>
      <c r="D22" s="9">
        <f>D23</f>
        <v>3871295</v>
      </c>
      <c r="E22" s="9">
        <f>E23</f>
        <v>0</v>
      </c>
      <c r="F22" s="44">
        <f>E22/D22*100</f>
        <v>0</v>
      </c>
    </row>
    <row r="23" spans="1:6" ht="25.5" x14ac:dyDescent="0.25">
      <c r="A23" s="10" t="s">
        <v>5</v>
      </c>
      <c r="B23" s="15"/>
      <c r="C23" s="11">
        <v>200</v>
      </c>
      <c r="D23" s="12">
        <v>3871295</v>
      </c>
      <c r="E23" s="12">
        <v>0</v>
      </c>
      <c r="F23" s="45">
        <f>E23/D23*100</f>
        <v>0</v>
      </c>
    </row>
    <row r="24" spans="1:6" ht="27" x14ac:dyDescent="0.25">
      <c r="A24" s="5" t="s">
        <v>22</v>
      </c>
      <c r="B24" s="13" t="s">
        <v>42</v>
      </c>
      <c r="C24" s="16"/>
      <c r="D24" s="7">
        <f>D41+D27+D29+D44+D25+D31+D33+D35+D37+D39</f>
        <v>5738554</v>
      </c>
      <c r="E24" s="7">
        <f>E41+E27+E29+E44+E25+E31+E33+E35+E37+E39</f>
        <v>1033544.1300000001</v>
      </c>
      <c r="F24" s="43">
        <f t="shared" si="0"/>
        <v>18.010532444235956</v>
      </c>
    </row>
    <row r="25" spans="1:6" x14ac:dyDescent="0.25">
      <c r="A25" s="8" t="s">
        <v>9</v>
      </c>
      <c r="B25" s="4" t="s">
        <v>38</v>
      </c>
      <c r="C25" s="4"/>
      <c r="D25" s="9">
        <f>D26</f>
        <v>3935464</v>
      </c>
      <c r="E25" s="9">
        <f>E26</f>
        <v>762641.31</v>
      </c>
      <c r="F25" s="44">
        <f t="shared" si="0"/>
        <v>19.378688510427232</v>
      </c>
    </row>
    <row r="26" spans="1:6" ht="25.5" x14ac:dyDescent="0.25">
      <c r="A26" s="10" t="s">
        <v>5</v>
      </c>
      <c r="B26" s="4"/>
      <c r="C26" s="11">
        <v>200</v>
      </c>
      <c r="D26" s="12">
        <v>3935464</v>
      </c>
      <c r="E26" s="12">
        <v>762641.31</v>
      </c>
      <c r="F26" s="45">
        <f t="shared" si="0"/>
        <v>19.378688510427232</v>
      </c>
    </row>
    <row r="27" spans="1:6" x14ac:dyDescent="0.25">
      <c r="A27" s="46"/>
      <c r="B27" s="47"/>
      <c r="C27" s="47"/>
      <c r="D27" s="48"/>
      <c r="E27" s="48"/>
      <c r="F27" s="49"/>
    </row>
    <row r="28" spans="1:6" x14ac:dyDescent="0.25">
      <c r="A28" s="50"/>
      <c r="B28" s="47"/>
      <c r="C28" s="51"/>
      <c r="D28" s="48"/>
      <c r="E28" s="48"/>
      <c r="F28" s="49"/>
    </row>
    <row r="29" spans="1:6" x14ac:dyDescent="0.25">
      <c r="A29" s="46"/>
      <c r="B29" s="47"/>
      <c r="C29" s="51"/>
      <c r="D29" s="48"/>
      <c r="E29" s="48"/>
      <c r="F29" s="49"/>
    </row>
    <row r="30" spans="1:6" x14ac:dyDescent="0.25">
      <c r="A30" s="50"/>
      <c r="B30" s="47"/>
      <c r="C30" s="51"/>
      <c r="D30" s="52"/>
      <c r="E30" s="52"/>
      <c r="F30" s="53"/>
    </row>
    <row r="31" spans="1:6" x14ac:dyDescent="0.25">
      <c r="A31" s="8" t="s">
        <v>10</v>
      </c>
      <c r="B31" s="4" t="s">
        <v>36</v>
      </c>
      <c r="C31" s="28"/>
      <c r="D31" s="38">
        <f>D32</f>
        <v>110000</v>
      </c>
      <c r="E31" s="38">
        <f>E32</f>
        <v>0</v>
      </c>
      <c r="F31" s="44">
        <f t="shared" si="0"/>
        <v>0</v>
      </c>
    </row>
    <row r="32" spans="1:6" ht="26.25" x14ac:dyDescent="0.25">
      <c r="A32" s="17" t="s">
        <v>5</v>
      </c>
      <c r="B32" s="4"/>
      <c r="C32" s="11">
        <v>200</v>
      </c>
      <c r="D32" s="12">
        <v>110000</v>
      </c>
      <c r="E32" s="12">
        <v>0</v>
      </c>
      <c r="F32" s="44">
        <f t="shared" si="0"/>
        <v>0</v>
      </c>
    </row>
    <row r="33" spans="1:6" x14ac:dyDescent="0.25">
      <c r="A33" s="8" t="s">
        <v>11</v>
      </c>
      <c r="B33" s="4" t="s">
        <v>39</v>
      </c>
      <c r="C33" s="4"/>
      <c r="D33" s="9">
        <f>D34</f>
        <v>100000</v>
      </c>
      <c r="E33" s="9">
        <v>0</v>
      </c>
      <c r="F33" s="44">
        <f t="shared" si="0"/>
        <v>0</v>
      </c>
    </row>
    <row r="34" spans="1:6" ht="25.5" x14ac:dyDescent="0.25">
      <c r="A34" s="10" t="s">
        <v>5</v>
      </c>
      <c r="B34" s="4"/>
      <c r="C34" s="11">
        <v>200</v>
      </c>
      <c r="D34" s="12">
        <v>100000</v>
      </c>
      <c r="E34" s="12">
        <v>0</v>
      </c>
      <c r="F34" s="44">
        <f t="shared" si="0"/>
        <v>0</v>
      </c>
    </row>
    <row r="35" spans="1:6" ht="25.5" x14ac:dyDescent="0.25">
      <c r="A35" s="8" t="s">
        <v>24</v>
      </c>
      <c r="B35" s="15" t="s">
        <v>40</v>
      </c>
      <c r="C35" s="16"/>
      <c r="D35" s="9">
        <f>D36</f>
        <v>724090</v>
      </c>
      <c r="E35" s="9">
        <f>E36</f>
        <v>25606</v>
      </c>
      <c r="F35" s="44">
        <f t="shared" si="0"/>
        <v>3.5363007360963414</v>
      </c>
    </row>
    <row r="36" spans="1:6" ht="26.25" x14ac:dyDescent="0.25">
      <c r="A36" s="17" t="s">
        <v>5</v>
      </c>
      <c r="B36" s="15"/>
      <c r="C36" s="11">
        <v>200</v>
      </c>
      <c r="D36" s="12">
        <v>724090</v>
      </c>
      <c r="E36" s="12">
        <v>25606</v>
      </c>
      <c r="F36" s="44">
        <f t="shared" si="0"/>
        <v>3.5363007360963414</v>
      </c>
    </row>
    <row r="37" spans="1:6" x14ac:dyDescent="0.25">
      <c r="A37" s="54"/>
      <c r="B37" s="55"/>
      <c r="C37" s="51"/>
      <c r="D37" s="52"/>
      <c r="E37" s="52"/>
      <c r="F37" s="49"/>
    </row>
    <row r="38" spans="1:6" x14ac:dyDescent="0.25">
      <c r="A38" s="54"/>
      <c r="B38" s="55"/>
      <c r="C38" s="51"/>
      <c r="D38" s="52"/>
      <c r="E38" s="52"/>
      <c r="F38" s="49"/>
    </row>
    <row r="39" spans="1:6" x14ac:dyDescent="0.25">
      <c r="A39" s="54"/>
      <c r="B39" s="55"/>
      <c r="C39" s="51"/>
      <c r="D39" s="52"/>
      <c r="E39" s="52"/>
      <c r="F39" s="49"/>
    </row>
    <row r="40" spans="1:6" x14ac:dyDescent="0.25">
      <c r="A40" s="54"/>
      <c r="B40" s="55"/>
      <c r="C40" s="51"/>
      <c r="D40" s="52"/>
      <c r="E40" s="52"/>
      <c r="F40" s="49"/>
    </row>
    <row r="41" spans="1:6" ht="25.5" x14ac:dyDescent="0.25">
      <c r="A41" s="8" t="s">
        <v>8</v>
      </c>
      <c r="B41" s="15" t="s">
        <v>41</v>
      </c>
      <c r="C41" s="16"/>
      <c r="D41" s="9">
        <f>D42+D43</f>
        <v>659000</v>
      </c>
      <c r="E41" s="9">
        <f>E42+E43</f>
        <v>127680</v>
      </c>
      <c r="F41" s="44">
        <f t="shared" si="0"/>
        <v>19.374810318664643</v>
      </c>
    </row>
    <row r="42" spans="1:6" ht="25.5" x14ac:dyDescent="0.25">
      <c r="A42" s="10" t="s">
        <v>5</v>
      </c>
      <c r="B42" s="15"/>
      <c r="C42" s="11">
        <v>200</v>
      </c>
      <c r="D42" s="12">
        <v>152631</v>
      </c>
      <c r="E42" s="12">
        <v>127680</v>
      </c>
      <c r="F42" s="44">
        <f t="shared" si="0"/>
        <v>83.652731096566228</v>
      </c>
    </row>
    <row r="43" spans="1:6" ht="25.5" x14ac:dyDescent="0.25">
      <c r="A43" s="10" t="s">
        <v>88</v>
      </c>
      <c r="B43" s="15"/>
      <c r="C43" s="11">
        <v>400</v>
      </c>
      <c r="D43" s="12">
        <v>506369</v>
      </c>
      <c r="E43" s="12">
        <v>0</v>
      </c>
      <c r="F43" s="44">
        <f t="shared" si="0"/>
        <v>0</v>
      </c>
    </row>
    <row r="44" spans="1:6" ht="25.5" x14ac:dyDescent="0.25">
      <c r="A44" s="8" t="s">
        <v>23</v>
      </c>
      <c r="B44" s="4" t="s">
        <v>44</v>
      </c>
      <c r="C44" s="16"/>
      <c r="D44" s="9">
        <f>D45</f>
        <v>210000</v>
      </c>
      <c r="E44" s="9">
        <f>E45</f>
        <v>117616.82</v>
      </c>
      <c r="F44" s="44">
        <f t="shared" si="0"/>
        <v>56.008009523809534</v>
      </c>
    </row>
    <row r="45" spans="1:6" ht="25.5" x14ac:dyDescent="0.25">
      <c r="A45" s="10" t="s">
        <v>5</v>
      </c>
      <c r="B45" s="4"/>
      <c r="C45" s="11">
        <v>200</v>
      </c>
      <c r="D45" s="12">
        <v>210000</v>
      </c>
      <c r="E45" s="12">
        <v>117616.82</v>
      </c>
      <c r="F45" s="44">
        <f t="shared" si="0"/>
        <v>56.008009523809534</v>
      </c>
    </row>
    <row r="46" spans="1:6" ht="43.5" customHeight="1" x14ac:dyDescent="0.25">
      <c r="A46" s="5" t="s">
        <v>25</v>
      </c>
      <c r="B46" s="13" t="s">
        <v>30</v>
      </c>
      <c r="C46" s="4"/>
      <c r="D46" s="7">
        <f>D47+D49+D51+D53+D55+D61</f>
        <v>934826</v>
      </c>
      <c r="E46" s="7">
        <f>E47+E49+E51+E53+E55+E61</f>
        <v>89616.65</v>
      </c>
      <c r="F46" s="43">
        <f t="shared" si="0"/>
        <v>9.5864524521140826</v>
      </c>
    </row>
    <row r="47" spans="1:6" ht="26.25" customHeight="1" x14ac:dyDescent="0.25">
      <c r="A47" s="8" t="s">
        <v>45</v>
      </c>
      <c r="B47" s="15" t="s">
        <v>49</v>
      </c>
      <c r="C47" s="4"/>
      <c r="D47" s="9">
        <f>D48</f>
        <v>137650</v>
      </c>
      <c r="E47" s="9">
        <f t="shared" ref="E47" si="3">E48</f>
        <v>22942</v>
      </c>
      <c r="F47" s="44">
        <f t="shared" si="0"/>
        <v>16.66690882673447</v>
      </c>
    </row>
    <row r="48" spans="1:6" ht="13.5" customHeight="1" x14ac:dyDescent="0.25">
      <c r="A48" s="10" t="s">
        <v>12</v>
      </c>
      <c r="B48" s="15"/>
      <c r="C48" s="14">
        <v>500</v>
      </c>
      <c r="D48" s="18">
        <v>137650</v>
      </c>
      <c r="E48" s="18">
        <v>22942</v>
      </c>
      <c r="F48" s="44">
        <f t="shared" si="0"/>
        <v>16.66690882673447</v>
      </c>
    </row>
    <row r="49" spans="1:6" ht="27.75" customHeight="1" x14ac:dyDescent="0.25">
      <c r="A49" s="8" t="s">
        <v>46</v>
      </c>
      <c r="B49" s="15" t="s">
        <v>50</v>
      </c>
      <c r="C49" s="4"/>
      <c r="D49" s="9">
        <f>D50</f>
        <v>88744</v>
      </c>
      <c r="E49" s="9">
        <f>E50</f>
        <v>14790</v>
      </c>
      <c r="F49" s="44">
        <f t="shared" si="0"/>
        <v>16.665915442170739</v>
      </c>
    </row>
    <row r="50" spans="1:6" ht="17.25" customHeight="1" x14ac:dyDescent="0.25">
      <c r="A50" s="10" t="s">
        <v>12</v>
      </c>
      <c r="B50" s="15"/>
      <c r="C50" s="14">
        <v>500</v>
      </c>
      <c r="D50" s="12">
        <v>88744</v>
      </c>
      <c r="E50" s="12">
        <v>14790</v>
      </c>
      <c r="F50" s="45">
        <f t="shared" si="0"/>
        <v>16.665915442170739</v>
      </c>
    </row>
    <row r="51" spans="1:6" ht="27.75" customHeight="1" x14ac:dyDescent="0.25">
      <c r="A51" s="8" t="s">
        <v>47</v>
      </c>
      <c r="B51" s="15" t="s">
        <v>51</v>
      </c>
      <c r="C51" s="4"/>
      <c r="D51" s="9">
        <f>D52</f>
        <v>240516</v>
      </c>
      <c r="E51" s="9">
        <f>E52</f>
        <v>40086</v>
      </c>
      <c r="F51" s="44">
        <f t="shared" si="0"/>
        <v>16.666666666666664</v>
      </c>
    </row>
    <row r="52" spans="1:6" ht="15.75" customHeight="1" x14ac:dyDescent="0.25">
      <c r="A52" s="10" t="s">
        <v>12</v>
      </c>
      <c r="B52" s="15"/>
      <c r="C52" s="14">
        <v>500</v>
      </c>
      <c r="D52" s="12">
        <v>240516</v>
      </c>
      <c r="E52" s="12">
        <v>40086</v>
      </c>
      <c r="F52" s="45">
        <f t="shared" si="0"/>
        <v>16.666666666666664</v>
      </c>
    </row>
    <row r="53" spans="1:6" x14ac:dyDescent="0.25">
      <c r="A53" s="8" t="s">
        <v>83</v>
      </c>
      <c r="B53" s="15" t="s">
        <v>84</v>
      </c>
      <c r="C53" s="4"/>
      <c r="D53" s="9">
        <f>D54</f>
        <v>150000</v>
      </c>
      <c r="E53" s="9">
        <f>E54</f>
        <v>5412.4</v>
      </c>
      <c r="F53" s="44">
        <f t="shared" si="0"/>
        <v>3.6082666666666667</v>
      </c>
    </row>
    <row r="54" spans="1:6" ht="25.5" x14ac:dyDescent="0.25">
      <c r="A54" s="10" t="s">
        <v>5</v>
      </c>
      <c r="B54" s="13"/>
      <c r="C54" s="11">
        <v>200</v>
      </c>
      <c r="D54" s="12">
        <v>150000</v>
      </c>
      <c r="E54" s="12">
        <v>5412.4</v>
      </c>
      <c r="F54" s="45">
        <f t="shared" si="0"/>
        <v>3.6082666666666667</v>
      </c>
    </row>
    <row r="55" spans="1:6" ht="51" x14ac:dyDescent="0.25">
      <c r="A55" s="8" t="s">
        <v>48</v>
      </c>
      <c r="B55" s="15" t="s">
        <v>52</v>
      </c>
      <c r="C55" s="14"/>
      <c r="D55" s="9">
        <f>D56</f>
        <v>117916</v>
      </c>
      <c r="E55" s="9">
        <f>E56</f>
        <v>6386.25</v>
      </c>
      <c r="F55" s="44">
        <f t="shared" si="0"/>
        <v>5.4159316801791109</v>
      </c>
    </row>
    <row r="56" spans="1:6" ht="25.5" x14ac:dyDescent="0.25">
      <c r="A56" s="10" t="s">
        <v>5</v>
      </c>
      <c r="B56" s="13"/>
      <c r="C56" s="11">
        <v>200</v>
      </c>
      <c r="D56" s="12">
        <v>117916</v>
      </c>
      <c r="E56" s="12">
        <v>6386.25</v>
      </c>
      <c r="F56" s="45">
        <f t="shared" si="0"/>
        <v>5.4159316801791109</v>
      </c>
    </row>
    <row r="57" spans="1:6" ht="25.5" hidden="1" x14ac:dyDescent="0.25">
      <c r="A57" s="10" t="s">
        <v>63</v>
      </c>
      <c r="B57" s="15" t="s">
        <v>64</v>
      </c>
      <c r="C57" s="11"/>
      <c r="D57" s="9">
        <f>D58</f>
        <v>0</v>
      </c>
      <c r="E57" s="9">
        <f t="shared" ref="E57" si="4">E58</f>
        <v>0</v>
      </c>
      <c r="F57" s="43" t="e">
        <f t="shared" si="0"/>
        <v>#DIV/0!</v>
      </c>
    </row>
    <row r="58" spans="1:6" ht="25.5" hidden="1" x14ac:dyDescent="0.25">
      <c r="A58" s="10" t="s">
        <v>5</v>
      </c>
      <c r="B58" s="13"/>
      <c r="C58" s="11">
        <v>200</v>
      </c>
      <c r="D58" s="9"/>
      <c r="E58" s="9"/>
      <c r="F58" s="43" t="e">
        <f t="shared" si="0"/>
        <v>#DIV/0!</v>
      </c>
    </row>
    <row r="59" spans="1:6" ht="38.25" hidden="1" x14ac:dyDescent="0.25">
      <c r="A59" s="21" t="s">
        <v>65</v>
      </c>
      <c r="B59" s="29" t="s">
        <v>66</v>
      </c>
      <c r="C59" s="30"/>
      <c r="D59" s="23">
        <f>D60</f>
        <v>0</v>
      </c>
      <c r="E59" s="23">
        <f t="shared" ref="E59" si="5">E60</f>
        <v>0</v>
      </c>
      <c r="F59" s="43" t="e">
        <f t="shared" si="0"/>
        <v>#DIV/0!</v>
      </c>
    </row>
    <row r="60" spans="1:6" ht="26.25" hidden="1" x14ac:dyDescent="0.25">
      <c r="A60" s="31" t="s">
        <v>5</v>
      </c>
      <c r="B60" s="29"/>
      <c r="C60" s="32">
        <v>200</v>
      </c>
      <c r="D60" s="23"/>
      <c r="E60" s="23"/>
      <c r="F60" s="43" t="e">
        <f t="shared" si="0"/>
        <v>#DIV/0!</v>
      </c>
    </row>
    <row r="61" spans="1:6" s="60" customFormat="1" ht="39" x14ac:dyDescent="0.25">
      <c r="A61" s="59" t="s">
        <v>90</v>
      </c>
      <c r="B61" s="29" t="s">
        <v>100</v>
      </c>
      <c r="C61" s="37"/>
      <c r="D61" s="23">
        <f>D62</f>
        <v>200000</v>
      </c>
      <c r="E61" s="23">
        <f>E62</f>
        <v>0</v>
      </c>
      <c r="F61" s="43">
        <f>E61/D61*100</f>
        <v>0</v>
      </c>
    </row>
    <row r="62" spans="1:6" ht="26.25" x14ac:dyDescent="0.25">
      <c r="A62" s="31" t="s">
        <v>5</v>
      </c>
      <c r="B62" s="29"/>
      <c r="C62" s="32">
        <v>200</v>
      </c>
      <c r="D62" s="39">
        <v>200000</v>
      </c>
      <c r="E62" s="39">
        <v>0</v>
      </c>
      <c r="F62" s="61">
        <f>E62/D62*100</f>
        <v>0</v>
      </c>
    </row>
    <row r="63" spans="1:6" ht="40.5" x14ac:dyDescent="0.25">
      <c r="A63" s="33" t="s">
        <v>68</v>
      </c>
      <c r="B63" s="13" t="s">
        <v>69</v>
      </c>
      <c r="C63" s="32"/>
      <c r="D63" s="34">
        <f>D64+D66</f>
        <v>906383</v>
      </c>
      <c r="E63" s="34">
        <f>E64+E66</f>
        <v>0</v>
      </c>
      <c r="F63" s="43">
        <f t="shared" si="0"/>
        <v>0</v>
      </c>
    </row>
    <row r="64" spans="1:6" x14ac:dyDescent="0.25">
      <c r="A64" s="46"/>
      <c r="B64" s="55"/>
      <c r="C64" s="56"/>
      <c r="D64" s="52"/>
      <c r="E64" s="52"/>
      <c r="F64" s="49"/>
    </row>
    <row r="65" spans="1:6" ht="15" customHeight="1" x14ac:dyDescent="0.25">
      <c r="A65" s="50"/>
      <c r="B65" s="57"/>
      <c r="C65" s="56"/>
      <c r="D65" s="58"/>
      <c r="E65" s="58"/>
      <c r="F65" s="49"/>
    </row>
    <row r="66" spans="1:6" ht="25.5" x14ac:dyDescent="0.25">
      <c r="A66" s="8" t="s">
        <v>73</v>
      </c>
      <c r="B66" s="15" t="s">
        <v>99</v>
      </c>
      <c r="C66" s="14"/>
      <c r="D66" s="18">
        <f>D67</f>
        <v>906383</v>
      </c>
      <c r="E66" s="18">
        <v>0</v>
      </c>
      <c r="F66" s="44">
        <f t="shared" si="0"/>
        <v>0</v>
      </c>
    </row>
    <row r="67" spans="1:6" x14ac:dyDescent="0.25">
      <c r="A67" s="10" t="s">
        <v>27</v>
      </c>
      <c r="B67" s="13"/>
      <c r="C67" s="14">
        <v>300</v>
      </c>
      <c r="D67" s="18">
        <v>906383</v>
      </c>
      <c r="E67" s="18">
        <v>0</v>
      </c>
      <c r="F67" s="44">
        <f t="shared" si="0"/>
        <v>0</v>
      </c>
    </row>
    <row r="68" spans="1:6" ht="28.5" hidden="1" customHeight="1" x14ac:dyDescent="0.25">
      <c r="A68" s="33" t="s">
        <v>76</v>
      </c>
      <c r="B68" s="13" t="s">
        <v>70</v>
      </c>
      <c r="C68" s="14"/>
      <c r="D68" s="35">
        <f>D69+D73</f>
        <v>0</v>
      </c>
      <c r="E68" s="35">
        <f t="shared" ref="E68" si="6">E69+E73</f>
        <v>0</v>
      </c>
      <c r="F68" s="43" t="e">
        <f t="shared" si="0"/>
        <v>#DIV/0!</v>
      </c>
    </row>
    <row r="69" spans="1:6" hidden="1" x14ac:dyDescent="0.25">
      <c r="A69" s="8" t="s">
        <v>9</v>
      </c>
      <c r="B69" s="15" t="s">
        <v>71</v>
      </c>
      <c r="C69" s="14"/>
      <c r="D69" s="12">
        <f>D70</f>
        <v>0</v>
      </c>
      <c r="E69" s="12">
        <f t="shared" ref="E69" si="7">E70</f>
        <v>0</v>
      </c>
      <c r="F69" s="43" t="e">
        <f t="shared" si="0"/>
        <v>#DIV/0!</v>
      </c>
    </row>
    <row r="70" spans="1:6" ht="25.5" hidden="1" x14ac:dyDescent="0.25">
      <c r="A70" s="10" t="s">
        <v>5</v>
      </c>
      <c r="B70" s="13"/>
      <c r="C70" s="11">
        <v>200</v>
      </c>
      <c r="D70" s="12"/>
      <c r="E70" s="12"/>
      <c r="F70" s="43" t="e">
        <f t="shared" si="0"/>
        <v>#DIV/0!</v>
      </c>
    </row>
    <row r="71" spans="1:6" ht="25.5" hidden="1" x14ac:dyDescent="0.25">
      <c r="A71" s="8" t="s">
        <v>24</v>
      </c>
      <c r="B71" s="15" t="s">
        <v>72</v>
      </c>
      <c r="C71" s="14"/>
      <c r="D71" s="12"/>
      <c r="E71" s="12"/>
      <c r="F71" s="43" t="e">
        <f t="shared" si="0"/>
        <v>#DIV/0!</v>
      </c>
    </row>
    <row r="72" spans="1:6" ht="15" hidden="1" customHeight="1" x14ac:dyDescent="0.25">
      <c r="A72" s="10" t="s">
        <v>5</v>
      </c>
      <c r="B72" s="13"/>
      <c r="C72" s="11">
        <v>200</v>
      </c>
      <c r="D72" s="12"/>
      <c r="E72" s="12"/>
      <c r="F72" s="43" t="e">
        <f t="shared" si="0"/>
        <v>#DIV/0!</v>
      </c>
    </row>
    <row r="73" spans="1:6" ht="15" hidden="1" customHeight="1" x14ac:dyDescent="0.25">
      <c r="A73" s="8" t="s">
        <v>74</v>
      </c>
      <c r="B73" s="15" t="s">
        <v>75</v>
      </c>
      <c r="C73" s="14"/>
      <c r="D73" s="12">
        <f>D74</f>
        <v>0</v>
      </c>
      <c r="E73" s="12">
        <f t="shared" ref="E73" si="8">E74</f>
        <v>0</v>
      </c>
      <c r="F73" s="43" t="e">
        <f t="shared" si="0"/>
        <v>#DIV/0!</v>
      </c>
    </row>
    <row r="74" spans="1:6" ht="15" hidden="1" customHeight="1" x14ac:dyDescent="0.25">
      <c r="A74" s="10" t="s">
        <v>5</v>
      </c>
      <c r="B74" s="13"/>
      <c r="C74" s="11">
        <v>200</v>
      </c>
      <c r="D74" s="18"/>
      <c r="E74" s="18"/>
      <c r="F74" s="43" t="e">
        <f t="shared" si="0"/>
        <v>#DIV/0!</v>
      </c>
    </row>
    <row r="75" spans="1:6" ht="27.75" customHeight="1" x14ac:dyDescent="0.25">
      <c r="A75" s="33" t="s">
        <v>77</v>
      </c>
      <c r="B75" s="13" t="s">
        <v>80</v>
      </c>
      <c r="C75" s="11"/>
      <c r="D75" s="35">
        <f>D76+D78</f>
        <v>1277200</v>
      </c>
      <c r="E75" s="35">
        <f t="shared" ref="E75" si="9">E76+E78</f>
        <v>242734.25</v>
      </c>
      <c r="F75" s="43">
        <f t="shared" si="0"/>
        <v>19.0051871280927</v>
      </c>
    </row>
    <row r="76" spans="1:6" ht="15" customHeight="1" x14ac:dyDescent="0.25">
      <c r="A76" s="8" t="s">
        <v>78</v>
      </c>
      <c r="B76" s="15" t="s">
        <v>81</v>
      </c>
      <c r="C76" s="11"/>
      <c r="D76" s="18">
        <f>D77</f>
        <v>935000</v>
      </c>
      <c r="E76" s="18">
        <f>E77</f>
        <v>111553.89</v>
      </c>
      <c r="F76" s="43">
        <f t="shared" si="0"/>
        <v>11.930897326203208</v>
      </c>
    </row>
    <row r="77" spans="1:6" ht="28.5" customHeight="1" x14ac:dyDescent="0.25">
      <c r="A77" s="10" t="s">
        <v>5</v>
      </c>
      <c r="B77" s="13"/>
      <c r="C77" s="11">
        <v>200</v>
      </c>
      <c r="D77" s="18">
        <v>935000</v>
      </c>
      <c r="E77" s="18">
        <v>111553.89</v>
      </c>
      <c r="F77" s="43">
        <f t="shared" ref="F77:F104" si="10">E77/D77*100</f>
        <v>11.930897326203208</v>
      </c>
    </row>
    <row r="78" spans="1:6" ht="15" customHeight="1" x14ac:dyDescent="0.25">
      <c r="A78" s="8" t="s">
        <v>79</v>
      </c>
      <c r="B78" s="15" t="s">
        <v>82</v>
      </c>
      <c r="C78" s="11"/>
      <c r="D78" s="18">
        <f>D79</f>
        <v>342200</v>
      </c>
      <c r="E78" s="18">
        <f>E79</f>
        <v>131180.35999999999</v>
      </c>
      <c r="F78" s="43">
        <f t="shared" si="10"/>
        <v>38.334412624196375</v>
      </c>
    </row>
    <row r="79" spans="1:6" ht="27" customHeight="1" x14ac:dyDescent="0.25">
      <c r="A79" s="10" t="s">
        <v>5</v>
      </c>
      <c r="B79" s="13"/>
      <c r="C79" s="11">
        <v>200</v>
      </c>
      <c r="D79" s="18">
        <v>342200</v>
      </c>
      <c r="E79" s="18">
        <v>131180.35999999999</v>
      </c>
      <c r="F79" s="43">
        <f t="shared" si="10"/>
        <v>38.334412624196375</v>
      </c>
    </row>
    <row r="80" spans="1:6" x14ac:dyDescent="0.25">
      <c r="A80" s="19" t="s">
        <v>13</v>
      </c>
      <c r="B80" s="13" t="s">
        <v>31</v>
      </c>
      <c r="C80" s="20"/>
      <c r="D80" s="7">
        <f>D81+D83+D85+D89+D91+D94+D97+D99+D102</f>
        <v>6607970</v>
      </c>
      <c r="E80" s="7">
        <f>E81+E83+E85+E89+E91+E94+E97+E99+E102</f>
        <v>1240519.42</v>
      </c>
      <c r="F80" s="43">
        <f t="shared" si="10"/>
        <v>18.773078872936772</v>
      </c>
    </row>
    <row r="81" spans="1:6" ht="25.5" x14ac:dyDescent="0.25">
      <c r="A81" s="21" t="s">
        <v>14</v>
      </c>
      <c r="B81" s="4" t="s">
        <v>53</v>
      </c>
      <c r="C81" s="22"/>
      <c r="D81" s="23">
        <f>D82</f>
        <v>205170</v>
      </c>
      <c r="E81" s="23">
        <f>E82</f>
        <v>51295</v>
      </c>
      <c r="F81" s="44">
        <f t="shared" si="10"/>
        <v>25.001218501730271</v>
      </c>
    </row>
    <row r="82" spans="1:6" ht="51" x14ac:dyDescent="0.25">
      <c r="A82" s="10" t="s">
        <v>15</v>
      </c>
      <c r="B82" s="4"/>
      <c r="C82" s="11">
        <v>100</v>
      </c>
      <c r="D82" s="39">
        <v>205170</v>
      </c>
      <c r="E82" s="39">
        <v>51295</v>
      </c>
      <c r="F82" s="44">
        <f t="shared" si="10"/>
        <v>25.001218501730271</v>
      </c>
    </row>
    <row r="83" spans="1:6" x14ac:dyDescent="0.25">
      <c r="A83" s="8" t="s">
        <v>16</v>
      </c>
      <c r="B83" s="4" t="s">
        <v>54</v>
      </c>
      <c r="C83" s="16"/>
      <c r="D83" s="24">
        <f>D84</f>
        <v>832426</v>
      </c>
      <c r="E83" s="24">
        <f>E84</f>
        <v>136887.23000000001</v>
      </c>
      <c r="F83" s="44">
        <f t="shared" si="10"/>
        <v>16.444372232486735</v>
      </c>
    </row>
    <row r="84" spans="1:6" ht="51" x14ac:dyDescent="0.25">
      <c r="A84" s="10" t="s">
        <v>15</v>
      </c>
      <c r="B84" s="4"/>
      <c r="C84" s="11">
        <v>100</v>
      </c>
      <c r="D84" s="39">
        <v>832426</v>
      </c>
      <c r="E84" s="39">
        <v>136887.23000000001</v>
      </c>
      <c r="F84" s="44">
        <f t="shared" si="10"/>
        <v>16.444372232486735</v>
      </c>
    </row>
    <row r="85" spans="1:6" x14ac:dyDescent="0.25">
      <c r="A85" s="8" t="s">
        <v>17</v>
      </c>
      <c r="B85" s="4" t="s">
        <v>55</v>
      </c>
      <c r="C85" s="16"/>
      <c r="D85" s="24">
        <f>D86+D87+D88</f>
        <v>5252314</v>
      </c>
      <c r="E85" s="24">
        <f>E86+E87+E88</f>
        <v>1008626.97</v>
      </c>
      <c r="F85" s="44">
        <f t="shared" si="10"/>
        <v>19.203478124118245</v>
      </c>
    </row>
    <row r="86" spans="1:6" ht="51" x14ac:dyDescent="0.25">
      <c r="A86" s="10" t="s">
        <v>15</v>
      </c>
      <c r="B86" s="4"/>
      <c r="C86" s="11">
        <v>100</v>
      </c>
      <c r="D86" s="39">
        <v>4865435</v>
      </c>
      <c r="E86" s="39">
        <v>904239.83</v>
      </c>
      <c r="F86" s="45">
        <f t="shared" si="10"/>
        <v>18.584974005407531</v>
      </c>
    </row>
    <row r="87" spans="1:6" ht="25.5" x14ac:dyDescent="0.25">
      <c r="A87" s="10" t="s">
        <v>5</v>
      </c>
      <c r="B87" s="4"/>
      <c r="C87" s="11">
        <v>200</v>
      </c>
      <c r="D87" s="39">
        <v>379098.76</v>
      </c>
      <c r="E87" s="39">
        <v>99611.9</v>
      </c>
      <c r="F87" s="45">
        <f t="shared" si="10"/>
        <v>26.275976212636515</v>
      </c>
    </row>
    <row r="88" spans="1:6" x14ac:dyDescent="0.25">
      <c r="A88" s="10" t="s">
        <v>18</v>
      </c>
      <c r="B88" s="4"/>
      <c r="C88" s="14">
        <v>800</v>
      </c>
      <c r="D88" s="40">
        <v>7780.24</v>
      </c>
      <c r="E88" s="40">
        <v>4775.24</v>
      </c>
      <c r="F88" s="45">
        <f t="shared" si="10"/>
        <v>61.376512806802872</v>
      </c>
    </row>
    <row r="89" spans="1:6" ht="38.25" x14ac:dyDescent="0.25">
      <c r="A89" s="8" t="s">
        <v>58</v>
      </c>
      <c r="B89" s="4" t="s">
        <v>57</v>
      </c>
      <c r="C89" s="16"/>
      <c r="D89" s="23">
        <f>D90</f>
        <v>11260</v>
      </c>
      <c r="E89" s="23">
        <f>E90</f>
        <v>1876</v>
      </c>
      <c r="F89" s="44">
        <f t="shared" si="10"/>
        <v>16.660746003552397</v>
      </c>
    </row>
    <row r="90" spans="1:6" x14ac:dyDescent="0.25">
      <c r="A90" s="10" t="s">
        <v>12</v>
      </c>
      <c r="B90" s="4"/>
      <c r="C90" s="14">
        <v>500</v>
      </c>
      <c r="D90" s="40">
        <v>11260</v>
      </c>
      <c r="E90" s="40">
        <v>1876</v>
      </c>
      <c r="F90" s="44">
        <f t="shared" si="10"/>
        <v>16.660746003552397</v>
      </c>
    </row>
    <row r="91" spans="1:6" x14ac:dyDescent="0.25">
      <c r="A91" s="8" t="s">
        <v>26</v>
      </c>
      <c r="B91" s="4" t="s">
        <v>61</v>
      </c>
      <c r="C91" s="14"/>
      <c r="D91" s="24">
        <f>D92+D93</f>
        <v>50000</v>
      </c>
      <c r="E91" s="24">
        <f>E92+E93</f>
        <v>0</v>
      </c>
      <c r="F91" s="44">
        <f t="shared" si="10"/>
        <v>0</v>
      </c>
    </row>
    <row r="92" spans="1:6" x14ac:dyDescent="0.25">
      <c r="A92" s="10" t="s">
        <v>18</v>
      </c>
      <c r="B92" s="4"/>
      <c r="C92" s="14">
        <v>800</v>
      </c>
      <c r="D92" s="40">
        <v>50000</v>
      </c>
      <c r="E92" s="40">
        <v>0</v>
      </c>
      <c r="F92" s="44">
        <f t="shared" si="10"/>
        <v>0</v>
      </c>
    </row>
    <row r="93" spans="1:6" x14ac:dyDescent="0.25">
      <c r="A93" s="10" t="s">
        <v>27</v>
      </c>
      <c r="B93" s="4"/>
      <c r="C93" s="14">
        <v>300</v>
      </c>
      <c r="D93" s="40">
        <v>0</v>
      </c>
      <c r="E93" s="40">
        <v>0</v>
      </c>
      <c r="F93" s="44" t="e">
        <f t="shared" si="10"/>
        <v>#DIV/0!</v>
      </c>
    </row>
    <row r="94" spans="1:6" x14ac:dyDescent="0.25">
      <c r="A94" s="8" t="s">
        <v>19</v>
      </c>
      <c r="B94" s="4" t="s">
        <v>56</v>
      </c>
      <c r="C94" s="16"/>
      <c r="D94" s="24">
        <f>D95+D96</f>
        <v>145000</v>
      </c>
      <c r="E94" s="24">
        <f>E95+E96</f>
        <v>26177</v>
      </c>
      <c r="F94" s="44">
        <f t="shared" si="10"/>
        <v>18.053103448275863</v>
      </c>
    </row>
    <row r="95" spans="1:6" ht="25.5" x14ac:dyDescent="0.25">
      <c r="A95" s="10" t="s">
        <v>5</v>
      </c>
      <c r="B95" s="4"/>
      <c r="C95" s="11">
        <v>200</v>
      </c>
      <c r="D95" s="39">
        <v>103500</v>
      </c>
      <c r="E95" s="39">
        <v>16017</v>
      </c>
      <c r="F95" s="44">
        <f t="shared" si="10"/>
        <v>15.475362318840579</v>
      </c>
    </row>
    <row r="96" spans="1:6" x14ac:dyDescent="0.25">
      <c r="A96" s="10" t="s">
        <v>18</v>
      </c>
      <c r="B96" s="4"/>
      <c r="C96" s="14">
        <v>800</v>
      </c>
      <c r="D96" s="39">
        <v>41500</v>
      </c>
      <c r="E96" s="39">
        <v>10160</v>
      </c>
      <c r="F96" s="44">
        <f t="shared" si="10"/>
        <v>24.481927710843372</v>
      </c>
    </row>
    <row r="97" spans="1:8" ht="29.25" customHeight="1" x14ac:dyDescent="0.25">
      <c r="A97" s="8" t="s">
        <v>59</v>
      </c>
      <c r="B97" s="4" t="s">
        <v>60</v>
      </c>
      <c r="C97" s="16"/>
      <c r="D97" s="23">
        <f>D98</f>
        <v>76800</v>
      </c>
      <c r="E97" s="23">
        <f>E98</f>
        <v>12800</v>
      </c>
      <c r="F97" s="44">
        <f t="shared" si="10"/>
        <v>16.666666666666664</v>
      </c>
    </row>
    <row r="98" spans="1:8" x14ac:dyDescent="0.25">
      <c r="A98" s="10" t="s">
        <v>12</v>
      </c>
      <c r="B98" s="4"/>
      <c r="C98" s="14">
        <v>500</v>
      </c>
      <c r="D98" s="40">
        <v>76800</v>
      </c>
      <c r="E98" s="40">
        <v>12800</v>
      </c>
      <c r="F98" s="44">
        <f t="shared" si="10"/>
        <v>16.666666666666664</v>
      </c>
      <c r="H98" s="36"/>
    </row>
    <row r="99" spans="1:8" x14ac:dyDescent="0.25">
      <c r="A99" s="8" t="s">
        <v>28</v>
      </c>
      <c r="B99" s="4" t="s">
        <v>67</v>
      </c>
      <c r="C99" s="14"/>
      <c r="D99" s="24">
        <f>D100</f>
        <v>35000</v>
      </c>
      <c r="E99" s="24">
        <f>E100</f>
        <v>2857.22</v>
      </c>
      <c r="F99" s="44">
        <f t="shared" si="10"/>
        <v>8.1634857142857129</v>
      </c>
    </row>
    <row r="100" spans="1:8" x14ac:dyDescent="0.25">
      <c r="A100" s="10" t="s">
        <v>27</v>
      </c>
      <c r="B100" s="4"/>
      <c r="C100" s="14">
        <v>300</v>
      </c>
      <c r="D100" s="40">
        <v>35000</v>
      </c>
      <c r="E100" s="40">
        <v>2857.22</v>
      </c>
      <c r="F100" s="44">
        <f t="shared" si="10"/>
        <v>8.1634857142857129</v>
      </c>
    </row>
    <row r="101" spans="1:8" x14ac:dyDescent="0.25">
      <c r="A101" s="8"/>
      <c r="B101" s="4"/>
      <c r="C101" s="14"/>
      <c r="D101" s="40"/>
      <c r="E101" s="40"/>
      <c r="F101" s="44"/>
    </row>
    <row r="102" spans="1:8" x14ac:dyDescent="0.25">
      <c r="A102" s="10"/>
      <c r="B102" s="6"/>
      <c r="C102" s="14"/>
      <c r="D102" s="40"/>
      <c r="E102" s="40"/>
      <c r="F102" s="44"/>
    </row>
    <row r="103" spans="1:8" ht="14.25" hidden="1" customHeight="1" x14ac:dyDescent="0.25">
      <c r="A103" s="10"/>
      <c r="B103" s="6"/>
      <c r="C103" s="14"/>
      <c r="D103" s="40"/>
      <c r="E103" s="40"/>
      <c r="F103" s="43" t="e">
        <f t="shared" si="10"/>
        <v>#DIV/0!</v>
      </c>
    </row>
    <row r="104" spans="1:8" x14ac:dyDescent="0.25">
      <c r="A104" s="19" t="s">
        <v>20</v>
      </c>
      <c r="B104" s="6"/>
      <c r="C104" s="16"/>
      <c r="D104" s="25">
        <f>D8+D13+D24+D46+D63+D68+D75+D80</f>
        <v>24626353</v>
      </c>
      <c r="E104" s="25">
        <f>E8+E13+E24+E46+E63+E68+E75+E80</f>
        <v>4313131.49</v>
      </c>
      <c r="F104" s="43">
        <f t="shared" si="10"/>
        <v>17.514292473595258</v>
      </c>
      <c r="H104" s="36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  <row r="108" spans="1:8" ht="15.75" x14ac:dyDescent="0.25">
      <c r="A108" s="3"/>
    </row>
  </sheetData>
  <mergeCells count="7"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72" orientation="portrait" r:id="rId1"/>
  <rowBreaks count="2" manualBreakCount="2">
    <brk id="45" max="5" man="1"/>
    <brk id="8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2019-04-03T05:30:08Z</cp:lastPrinted>
  <dcterms:created xsi:type="dcterms:W3CDTF">2015-02-12T07:20:41Z</dcterms:created>
  <dcterms:modified xsi:type="dcterms:W3CDTF">2020-12-17T11:20:05Z</dcterms:modified>
</cp:coreProperties>
</file>