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158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'2016'!$A$1:$G$112</definedName>
  </definedNames>
  <calcPr calcId="144525"/>
</workbook>
</file>

<file path=xl/calcChain.xml><?xml version="1.0" encoding="utf-8"?>
<calcChain xmlns="http://schemas.openxmlformats.org/spreadsheetml/2006/main">
  <c r="G88" i="4" l="1"/>
  <c r="F88" i="4"/>
  <c r="G69" i="4"/>
  <c r="F69" i="4"/>
  <c r="G23" i="4" l="1"/>
  <c r="F23" i="4"/>
  <c r="G77" i="4" l="1"/>
  <c r="F77" i="4"/>
  <c r="G40" i="4" l="1"/>
  <c r="G56" i="4"/>
  <c r="G54" i="4" s="1"/>
  <c r="F82" i="4"/>
  <c r="F56" i="4"/>
  <c r="F54" i="4" s="1"/>
  <c r="G65" i="4"/>
  <c r="G63" i="4"/>
  <c r="G61" i="4"/>
  <c r="G59" i="4"/>
  <c r="G57" i="4"/>
  <c r="F65" i="4"/>
  <c r="F63" i="4"/>
  <c r="F61" i="4"/>
  <c r="F59" i="4"/>
  <c r="F57" i="4"/>
  <c r="F34" i="4"/>
  <c r="F24" i="4"/>
  <c r="F22" i="4" s="1"/>
  <c r="F21" i="4" s="1"/>
  <c r="G38" i="4"/>
  <c r="G36" i="4"/>
  <c r="G33" i="4"/>
  <c r="F40" i="4"/>
  <c r="F38" i="4"/>
  <c r="F36" i="4"/>
  <c r="F33" i="4"/>
  <c r="F30" i="4"/>
  <c r="F29" i="4" s="1"/>
  <c r="F27" i="4"/>
  <c r="F26" i="4" s="1"/>
  <c r="F19" i="4"/>
  <c r="F18" i="4" s="1"/>
  <c r="G30" i="4"/>
  <c r="G29" i="4" s="1"/>
  <c r="G27" i="4"/>
  <c r="G26" i="4" s="1"/>
  <c r="G22" i="4"/>
  <c r="G21" i="4" s="1"/>
  <c r="G19" i="4"/>
  <c r="G18" i="4" s="1"/>
  <c r="F55" i="4" l="1"/>
  <c r="G32" i="4"/>
  <c r="G17" i="4" s="1"/>
  <c r="G55" i="4"/>
  <c r="F32" i="4"/>
  <c r="F17" i="4" s="1"/>
  <c r="G70" i="4" l="1"/>
  <c r="F70" i="4"/>
  <c r="G68" i="4" l="1"/>
  <c r="G67" i="4" s="1"/>
  <c r="G53" i="4" s="1"/>
  <c r="F68" i="4"/>
  <c r="F67" i="4" s="1"/>
  <c r="F53" i="4" s="1"/>
  <c r="G83" i="4" l="1"/>
  <c r="F97" i="4" l="1"/>
  <c r="F44" i="4"/>
  <c r="G44" i="4"/>
  <c r="G97" i="4" l="1"/>
  <c r="G101" i="4"/>
  <c r="G100" i="4" s="1"/>
  <c r="F101" i="4"/>
  <c r="F100" i="4" s="1"/>
  <c r="G104" i="4" l="1"/>
  <c r="G103" i="4" s="1"/>
  <c r="G99" i="4" s="1"/>
  <c r="F104" i="4"/>
  <c r="F103" i="4" s="1"/>
  <c r="F99" i="4" s="1"/>
  <c r="G108" i="4" l="1"/>
  <c r="G107" i="4" s="1"/>
  <c r="G106" i="4" s="1"/>
  <c r="G95" i="4"/>
  <c r="G94" i="4" s="1"/>
  <c r="G91" i="4"/>
  <c r="G90" i="4" s="1"/>
  <c r="G89" i="4" s="1"/>
  <c r="G87" i="4"/>
  <c r="G85" i="4"/>
  <c r="G81" i="4"/>
  <c r="G76" i="4"/>
  <c r="G74" i="4"/>
  <c r="G73" i="4" s="1"/>
  <c r="G51" i="4"/>
  <c r="G50" i="4" s="1"/>
  <c r="G48" i="4"/>
  <c r="G47" i="4" s="1"/>
  <c r="G43" i="4"/>
  <c r="G42" i="4" s="1"/>
  <c r="F87" i="4"/>
  <c r="F108" i="4"/>
  <c r="F107" i="4" s="1"/>
  <c r="F95" i="4"/>
  <c r="F94" i="4" s="1"/>
  <c r="F91" i="4"/>
  <c r="F90" i="4" s="1"/>
  <c r="F85" i="4"/>
  <c r="F83" i="4"/>
  <c r="F81" i="4"/>
  <c r="F76" i="4"/>
  <c r="F74" i="4"/>
  <c r="F73" i="4" s="1"/>
  <c r="F51" i="4"/>
  <c r="F50" i="4" s="1"/>
  <c r="F48" i="4"/>
  <c r="F47" i="4" s="1"/>
  <c r="F43" i="4"/>
  <c r="G93" i="4" l="1"/>
  <c r="G80" i="4"/>
  <c r="G72" i="4" s="1"/>
  <c r="G46" i="4"/>
  <c r="F93" i="4"/>
  <c r="F80" i="4"/>
  <c r="F106" i="4"/>
  <c r="F89" i="4"/>
  <c r="F42" i="4"/>
  <c r="G110" i="4" l="1"/>
  <c r="G112" i="4" s="1"/>
  <c r="F72" i="4"/>
  <c r="F46" i="4"/>
  <c r="F110" i="4" l="1"/>
  <c r="F112" i="4" s="1"/>
</calcChain>
</file>

<file path=xl/sharedStrings.xml><?xml version="1.0" encoding="utf-8"?>
<sst xmlns="http://schemas.openxmlformats.org/spreadsheetml/2006/main" count="168" uniqueCount="135">
  <si>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</si>
  <si>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</si>
  <si>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</si>
  <si>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</si>
  <si>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</si>
  <si>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</si>
  <si>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</si>
  <si>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</si>
  <si>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</si>
  <si>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</si>
  <si>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</si>
  <si>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</si>
  <si>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</si>
  <si>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</si>
  <si>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</si>
  <si>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</si>
  <si>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</si>
  <si>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</si>
  <si>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</si>
  <si>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</si>
  <si>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</si>
  <si>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</si>
  <si>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</si>
  <si>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</si>
  <si>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</si>
  <si>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</si>
  <si>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</si>
  <si>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</si>
  <si>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</si>
  <si>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</si>
  <si>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</si>
  <si>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</si>
  <si>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</si>
  <si>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</si>
  <si>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</si>
  <si>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</si>
  <si>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</si>
  <si>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</si>
  <si>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</si>
  <si>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</si>
  <si>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</si>
  <si>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</si>
  <si>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</si>
  <si>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</si>
  <si>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</si>
  <si>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</si>
  <si>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</si>
  <si>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</si>
  <si>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</si>
  <si>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</si>
  <si>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</si>
  <si>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</si>
  <si>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</si>
  <si>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</si>
  <si>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</si>
  <si>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</si>
  <si>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</si>
  <si>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</si>
  <si>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</si>
  <si>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</si>
  <si>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</si>
  <si>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</si>
  <si>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</si>
  <si>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</si>
  <si>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</si>
  <si>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</si>
  <si>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</si>
  <si>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</si>
  <si>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</si>
  <si>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</si>
  <si>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</si>
  <si>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</si>
  <si>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</si>
  <si>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</si>
  <si>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</si>
  <si>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02 0 01 20030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</si>
  <si>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</si>
  <si>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</si>
  <si>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</si>
  <si>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</si>
  <si>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</si>
  <si>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</si>
  <si>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</si>
  <si>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</si>
  <si>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</si>
  <si>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</si>
  <si>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</si>
  <si>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</si>
  <si>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</si>
  <si>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</si>
  <si>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</si>
  <si>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</si>
  <si>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</si>
  <si>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</si>
  <si>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</si>
  <si>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</si>
  <si>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</si>
  <si>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</si>
  <si>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</si>
  <si>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</si>
  <si>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</si>
  <si>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</si>
  <si>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</si>
  <si>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</si>
  <si>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</si>
  <si>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</si>
  <si>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</si>
  <si>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Субсидия на финансирование дорожного хозяйства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</si>
  <si>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</si>
  <si>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</si>
  <si>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1003</t>
  </si>
  <si>
    <t>02 0 01 72440</t>
  </si>
  <si>
    <t>2023 год              (руб.)</t>
  </si>
  <si>
    <t>Другие вопросы в области национальной экономики</t>
  </si>
  <si>
    <t>0412</t>
  </si>
  <si>
    <t>Обеспечение территориальной доступности товаров для сельского населения путем оказания государственной поддерки</t>
  </si>
  <si>
    <t>09 0 01 21830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</si>
  <si>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</si>
  <si>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09 0 01 72880</t>
  </si>
  <si>
    <t>Ведомственная структура расходов  бюджета Приволжского сельского поселения                                                            на плановый период  2023-2024 годов</t>
  </si>
  <si>
    <t>2024 год              (руб.)</t>
  </si>
  <si>
    <t xml:space="preserve"> Софинансирование к субсидии на финансирование дорожного хозяйства</t>
  </si>
  <si>
    <t>02 0 01 22440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</si>
  <si>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</si>
  <si>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</si>
  <si>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Содержание автомобильных дорог между населенными пунктами (по заключённому соглашению)</t>
  </si>
  <si>
    <t>02 0 01 40940</t>
  </si>
  <si>
    <t>02 0 01 77350</t>
  </si>
  <si>
    <t>Социальное обеспечение населения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</si>
  <si>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</si>
  <si>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бюджетам сельских поселений на софинансирование капитальных вложений в объекты муниципальной собственности</t>
  </si>
  <si>
    <t>от 07.12.2021 № 34</t>
  </si>
  <si>
    <t>"Приложение № 6</t>
  </si>
  <si>
    <t>Приложение № 5</t>
  </si>
  <si>
    <t>от 17.02.2022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</si>
</sst>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/>
    <xf numFmtId="4" fontId="9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" fontId="5" fillId="0" borderId="0" xfId="0" applyNumberFormat="1" applyFont="1" applyFill="1"/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tabSelected="1" view="pageBreakPreview" zoomScale="130" zoomScaleSheetLayoutView="130" workbookViewId="0">
      <selection activeCell="C5" sqref="C5:G5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4.5703125" style="15" customWidth="1"/>
    <col min="8" max="8" width="9.140625" style="15"/>
    <col min="9" max="9" width="11.28515625" style="15" bestFit="1" customWidth="1"/>
    <col min="10" max="16384" width="9.140625" style="15"/>
  </cols>
  <sheetData>
    <row r="1" spans="1:7" x14ac:dyDescent="0.2">
      <c r="A1" s="32"/>
      <c r="B1" s="32"/>
    </row>
    <row r="2" spans="1:7" x14ac:dyDescent="0.2">
      <c r="A2" s="32"/>
      <c r="B2" s="32"/>
      <c r="C2" s="41" t="s">
        <v>133</v>
      </c>
      <c r="D2" s="41"/>
      <c r="E2" s="41"/>
      <c r="F2" s="41"/>
      <c r="G2" s="41"/>
    </row>
    <row r="3" spans="1:7" x14ac:dyDescent="0.2">
      <c r="A3" s="32"/>
      <c r="B3" s="32"/>
      <c r="C3" s="41" t="s">
        <v>95</v>
      </c>
      <c r="D3" s="41"/>
      <c r="E3" s="41"/>
      <c r="F3" s="41"/>
      <c r="G3" s="41"/>
    </row>
    <row r="4" spans="1:7" x14ac:dyDescent="0.2">
      <c r="A4" s="32"/>
      <c r="B4" s="32"/>
      <c r="C4" s="41" t="s">
        <v>96</v>
      </c>
      <c r="D4" s="41"/>
      <c r="E4" s="41"/>
      <c r="F4" s="41"/>
      <c r="G4" s="41"/>
    </row>
    <row r="5" spans="1:7" x14ac:dyDescent="0.2">
      <c r="A5" s="32"/>
      <c r="B5" s="32"/>
      <c r="C5" s="41" t="s">
        <v>134</v>
      </c>
      <c r="D5" s="41"/>
      <c r="E5" s="41"/>
      <c r="F5" s="41"/>
      <c r="G5" s="41"/>
    </row>
    <row r="6" spans="1:7" x14ac:dyDescent="0.2">
      <c r="A6" s="32"/>
      <c r="B6" s="32"/>
    </row>
    <row r="7" spans="1:7" x14ac:dyDescent="0.2">
      <c r="A7" s="32"/>
      <c r="B7" s="32"/>
      <c r="C7" s="41" t="s">
        <v>132</v>
      </c>
      <c r="D7" s="41"/>
      <c r="E7" s="41"/>
      <c r="F7" s="41"/>
      <c r="G7" s="41"/>
    </row>
    <row r="8" spans="1:7" x14ac:dyDescent="0.2">
      <c r="A8" s="32"/>
      <c r="B8" s="32"/>
      <c r="C8" s="41" t="s">
        <v>95</v>
      </c>
      <c r="D8" s="41"/>
      <c r="E8" s="41"/>
      <c r="F8" s="41"/>
      <c r="G8" s="41"/>
    </row>
    <row r="9" spans="1:7" x14ac:dyDescent="0.2">
      <c r="A9" s="32"/>
      <c r="B9" s="32"/>
      <c r="C9" s="41" t="s">
        <v>96</v>
      </c>
      <c r="D9" s="41"/>
      <c r="E9" s="41"/>
      <c r="F9" s="41"/>
      <c r="G9" s="41"/>
    </row>
    <row r="10" spans="1:7" x14ac:dyDescent="0.2">
      <c r="A10" s="32"/>
      <c r="B10" s="32"/>
      <c r="C10" s="41" t="s">
        <v>131</v>
      </c>
      <c r="D10" s="41"/>
      <c r="E10" s="41"/>
      <c r="F10" s="41"/>
      <c r="G10" s="41"/>
    </row>
    <row r="12" spans="1:7" ht="35.25" customHeight="1" x14ac:dyDescent="0.25">
      <c r="A12" s="46" t="s">
        <v>119</v>
      </c>
      <c r="B12" s="46"/>
      <c r="C12" s="46"/>
      <c r="D12" s="46"/>
      <c r="E12" s="46"/>
      <c r="F12" s="46"/>
    </row>
    <row r="14" spans="1:7" ht="15.75" customHeight="1" x14ac:dyDescent="0.2">
      <c r="A14" s="42" t="s">
        <v>0</v>
      </c>
      <c r="B14" s="47" t="s">
        <v>49</v>
      </c>
      <c r="C14" s="47" t="s">
        <v>94</v>
      </c>
      <c r="D14" s="47" t="s">
        <v>50</v>
      </c>
      <c r="E14" s="47" t="s">
        <v>51</v>
      </c>
      <c r="F14" s="44" t="s">
        <v>112</v>
      </c>
      <c r="G14" s="44" t="s">
        <v>120</v>
      </c>
    </row>
    <row r="15" spans="1:7" ht="31.5" customHeight="1" x14ac:dyDescent="0.2">
      <c r="A15" s="43"/>
      <c r="B15" s="48"/>
      <c r="C15" s="48"/>
      <c r="D15" s="48"/>
      <c r="E15" s="48"/>
      <c r="F15" s="45"/>
      <c r="G15" s="45"/>
    </row>
    <row r="16" spans="1:7" ht="15.75" customHeight="1" x14ac:dyDescent="0.2">
      <c r="A16" s="10" t="s">
        <v>52</v>
      </c>
      <c r="B16" s="11">
        <v>645</v>
      </c>
      <c r="C16" s="34"/>
      <c r="D16" s="34"/>
      <c r="E16" s="33"/>
      <c r="F16" s="39"/>
      <c r="G16" s="39"/>
    </row>
    <row r="17" spans="1:9" ht="15" customHeight="1" x14ac:dyDescent="0.2">
      <c r="A17" s="26" t="s">
        <v>1</v>
      </c>
      <c r="B17" s="26"/>
      <c r="C17" s="27" t="s">
        <v>26</v>
      </c>
      <c r="D17" s="27"/>
      <c r="E17" s="26"/>
      <c r="F17" s="12">
        <f>F18+F21+F26+F29+F32</f>
        <v>5403074</v>
      </c>
      <c r="G17" s="12">
        <f>G18+G21+G26+G29+G32</f>
        <v>5765227</v>
      </c>
    </row>
    <row r="18" spans="1:9" ht="38.25" x14ac:dyDescent="0.2">
      <c r="A18" s="28" t="s">
        <v>2</v>
      </c>
      <c r="B18" s="28"/>
      <c r="C18" s="29" t="s">
        <v>27</v>
      </c>
      <c r="D18" s="29"/>
      <c r="E18" s="28"/>
      <c r="F18" s="13">
        <f>F19</f>
        <v>865741</v>
      </c>
      <c r="G18" s="13">
        <f>G19</f>
        <v>865741</v>
      </c>
    </row>
    <row r="19" spans="1:9" x14ac:dyDescent="0.2">
      <c r="A19" s="1" t="s">
        <v>53</v>
      </c>
      <c r="B19" s="30"/>
      <c r="C19" s="30"/>
      <c r="D19" s="2" t="s">
        <v>54</v>
      </c>
      <c r="E19" s="3"/>
      <c r="F19" s="4">
        <f>F20</f>
        <v>865741</v>
      </c>
      <c r="G19" s="4">
        <f>G20</f>
        <v>865741</v>
      </c>
    </row>
    <row r="20" spans="1:9" ht="63.75" x14ac:dyDescent="0.2">
      <c r="A20" s="5" t="s">
        <v>55</v>
      </c>
      <c r="B20" s="30"/>
      <c r="C20" s="30"/>
      <c r="D20" s="2"/>
      <c r="E20" s="6">
        <v>100</v>
      </c>
      <c r="F20" s="7">
        <v>865741</v>
      </c>
      <c r="G20" s="7">
        <v>865741</v>
      </c>
      <c r="I20" s="40"/>
    </row>
    <row r="21" spans="1:9" ht="51" x14ac:dyDescent="0.2">
      <c r="A21" s="28" t="s">
        <v>3</v>
      </c>
      <c r="B21" s="28"/>
      <c r="C21" s="29" t="s">
        <v>28</v>
      </c>
      <c r="D21" s="29"/>
      <c r="E21" s="28"/>
      <c r="F21" s="13">
        <f>F22</f>
        <v>4243003</v>
      </c>
      <c r="G21" s="13">
        <f>G22</f>
        <v>4864486</v>
      </c>
      <c r="I21" s="40"/>
    </row>
    <row r="22" spans="1:9" x14ac:dyDescent="0.2">
      <c r="A22" s="1" t="s">
        <v>56</v>
      </c>
      <c r="B22" s="28"/>
      <c r="C22" s="29"/>
      <c r="D22" s="2" t="s">
        <v>59</v>
      </c>
      <c r="E22" s="3"/>
      <c r="F22" s="4">
        <f>F23+F24+F25</f>
        <v>4243003</v>
      </c>
      <c r="G22" s="4">
        <f>G23+G24+G25</f>
        <v>4864486</v>
      </c>
    </row>
    <row r="23" spans="1:9" ht="63.75" x14ac:dyDescent="0.2">
      <c r="A23" s="5" t="s">
        <v>55</v>
      </c>
      <c r="B23" s="28"/>
      <c r="C23" s="29"/>
      <c r="D23" s="2"/>
      <c r="E23" s="6">
        <v>100</v>
      </c>
      <c r="F23" s="8">
        <f>5077569-884000-258934</f>
        <v>3934635</v>
      </c>
      <c r="G23" s="8">
        <f>5077569-519639</f>
        <v>4557930</v>
      </c>
    </row>
    <row r="24" spans="1:9" ht="25.5" x14ac:dyDescent="0.2">
      <c r="A24" s="5" t="s">
        <v>57</v>
      </c>
      <c r="B24" s="28"/>
      <c r="C24" s="29"/>
      <c r="D24" s="2"/>
      <c r="E24" s="6">
        <v>200</v>
      </c>
      <c r="F24" s="8">
        <f>296756+1812</f>
        <v>298568</v>
      </c>
      <c r="G24" s="8">
        <v>296756</v>
      </c>
      <c r="I24" s="40"/>
    </row>
    <row r="25" spans="1:9" ht="29.25" customHeight="1" x14ac:dyDescent="0.2">
      <c r="A25" s="5" t="s">
        <v>58</v>
      </c>
      <c r="B25" s="28"/>
      <c r="C25" s="29"/>
      <c r="D25" s="2"/>
      <c r="E25" s="9">
        <v>800</v>
      </c>
      <c r="F25" s="4">
        <v>9800</v>
      </c>
      <c r="G25" s="4">
        <v>9800</v>
      </c>
    </row>
    <row r="26" spans="1:9" ht="41.25" customHeight="1" x14ac:dyDescent="0.2">
      <c r="A26" s="28" t="s">
        <v>4</v>
      </c>
      <c r="B26" s="28"/>
      <c r="C26" s="29" t="s">
        <v>29</v>
      </c>
      <c r="D26" s="29"/>
      <c r="E26" s="28"/>
      <c r="F26" s="13">
        <f>F27</f>
        <v>12322</v>
      </c>
      <c r="G26" s="13">
        <f>G27</f>
        <v>0</v>
      </c>
    </row>
    <row r="27" spans="1:9" ht="41.25" customHeight="1" x14ac:dyDescent="0.2">
      <c r="A27" s="1" t="s">
        <v>60</v>
      </c>
      <c r="B27" s="28"/>
      <c r="C27" s="29"/>
      <c r="D27" s="2" t="s">
        <v>62</v>
      </c>
      <c r="E27" s="3"/>
      <c r="F27" s="8">
        <f>F28</f>
        <v>12322</v>
      </c>
      <c r="G27" s="8">
        <f>G28</f>
        <v>0</v>
      </c>
    </row>
    <row r="28" spans="1:9" ht="20.25" customHeight="1" x14ac:dyDescent="0.2">
      <c r="A28" s="5" t="s">
        <v>61</v>
      </c>
      <c r="B28" s="28"/>
      <c r="C28" s="29"/>
      <c r="D28" s="2"/>
      <c r="E28" s="9">
        <v>500</v>
      </c>
      <c r="F28" s="38">
        <v>12322</v>
      </c>
      <c r="G28" s="38">
        <v>0</v>
      </c>
    </row>
    <row r="29" spans="1:9" ht="14.25" customHeight="1" x14ac:dyDescent="0.2">
      <c r="A29" s="28" t="s">
        <v>5</v>
      </c>
      <c r="B29" s="28"/>
      <c r="C29" s="29" t="s">
        <v>30</v>
      </c>
      <c r="D29" s="29"/>
      <c r="E29" s="28"/>
      <c r="F29" s="14">
        <f>F30</f>
        <v>15000</v>
      </c>
      <c r="G29" s="14">
        <f>G30</f>
        <v>15000</v>
      </c>
    </row>
    <row r="30" spans="1:9" ht="16.5" customHeight="1" x14ac:dyDescent="0.2">
      <c r="A30" s="1" t="s">
        <v>63</v>
      </c>
      <c r="B30" s="28"/>
      <c r="C30" s="29"/>
      <c r="D30" s="2" t="s">
        <v>64</v>
      </c>
      <c r="E30" s="9"/>
      <c r="F30" s="4">
        <f>F31</f>
        <v>15000</v>
      </c>
      <c r="G30" s="4">
        <f>G31</f>
        <v>15000</v>
      </c>
    </row>
    <row r="31" spans="1:9" ht="18" customHeight="1" x14ac:dyDescent="0.2">
      <c r="A31" s="5" t="s">
        <v>58</v>
      </c>
      <c r="B31" s="28"/>
      <c r="C31" s="29"/>
      <c r="D31" s="2"/>
      <c r="E31" s="9">
        <v>800</v>
      </c>
      <c r="F31" s="38">
        <v>15000</v>
      </c>
      <c r="G31" s="38">
        <v>15000</v>
      </c>
    </row>
    <row r="32" spans="1:9" ht="16.5" customHeight="1" x14ac:dyDescent="0.2">
      <c r="A32" s="28" t="s">
        <v>6</v>
      </c>
      <c r="B32" s="28"/>
      <c r="C32" s="29" t="s">
        <v>31</v>
      </c>
      <c r="D32" s="29"/>
      <c r="E32" s="28"/>
      <c r="F32" s="14">
        <f>F33+F36+F38+F40</f>
        <v>267008</v>
      </c>
      <c r="G32" s="14">
        <f>G33+G36+G38+G40</f>
        <v>20000</v>
      </c>
    </row>
    <row r="33" spans="1:7" ht="15" customHeight="1" x14ac:dyDescent="0.2">
      <c r="A33" s="1" t="s">
        <v>6</v>
      </c>
      <c r="B33" s="28"/>
      <c r="C33" s="29"/>
      <c r="D33" s="2" t="s">
        <v>66</v>
      </c>
      <c r="E33" s="3"/>
      <c r="F33" s="4">
        <f>F34+F35</f>
        <v>90208</v>
      </c>
      <c r="G33" s="4">
        <f>G34+G35</f>
        <v>20000</v>
      </c>
    </row>
    <row r="34" spans="1:7" ht="25.5" x14ac:dyDescent="0.2">
      <c r="A34" s="5" t="s">
        <v>57</v>
      </c>
      <c r="B34" s="28"/>
      <c r="C34" s="29"/>
      <c r="D34" s="2"/>
      <c r="E34" s="6">
        <v>200</v>
      </c>
      <c r="F34" s="7">
        <f>33200+29400+7608</f>
        <v>70208</v>
      </c>
      <c r="G34" s="7">
        <v>0</v>
      </c>
    </row>
    <row r="35" spans="1:7" ht="17.25" customHeight="1" x14ac:dyDescent="0.2">
      <c r="A35" s="5" t="s">
        <v>58</v>
      </c>
      <c r="B35" s="28"/>
      <c r="C35" s="29"/>
      <c r="D35" s="2"/>
      <c r="E35" s="9">
        <v>800</v>
      </c>
      <c r="F35" s="7">
        <v>20000</v>
      </c>
      <c r="G35" s="7">
        <v>20000</v>
      </c>
    </row>
    <row r="36" spans="1:7" ht="44.25" customHeight="1" x14ac:dyDescent="0.2">
      <c r="A36" s="1" t="s">
        <v>65</v>
      </c>
      <c r="B36" s="28"/>
      <c r="C36" s="29"/>
      <c r="D36" s="2" t="s">
        <v>67</v>
      </c>
      <c r="E36" s="3"/>
      <c r="F36" s="8">
        <f>F37</f>
        <v>76800</v>
      </c>
      <c r="G36" s="8">
        <f>G37</f>
        <v>0</v>
      </c>
    </row>
    <row r="37" spans="1:7" ht="21.75" customHeight="1" x14ac:dyDescent="0.2">
      <c r="A37" s="5" t="s">
        <v>61</v>
      </c>
      <c r="B37" s="28"/>
      <c r="C37" s="29"/>
      <c r="D37" s="2"/>
      <c r="E37" s="9">
        <v>500</v>
      </c>
      <c r="F37" s="38">
        <v>76800</v>
      </c>
      <c r="G37" s="38">
        <v>0</v>
      </c>
    </row>
    <row r="38" spans="1:7" ht="25.5" x14ac:dyDescent="0.2">
      <c r="A38" s="1" t="s">
        <v>100</v>
      </c>
      <c r="B38" s="28"/>
      <c r="C38" s="29"/>
      <c r="D38" s="21" t="s">
        <v>101</v>
      </c>
      <c r="E38" s="9"/>
      <c r="F38" s="8">
        <f>F39</f>
        <v>50000</v>
      </c>
      <c r="G38" s="8">
        <f>G39</f>
        <v>0</v>
      </c>
    </row>
    <row r="39" spans="1:7" ht="25.5" x14ac:dyDescent="0.2">
      <c r="A39" s="5" t="s">
        <v>57</v>
      </c>
      <c r="B39" s="28"/>
      <c r="C39" s="29"/>
      <c r="D39" s="2"/>
      <c r="E39" s="6">
        <v>200</v>
      </c>
      <c r="F39" s="7">
        <v>50000</v>
      </c>
      <c r="G39" s="7">
        <v>0</v>
      </c>
    </row>
    <row r="40" spans="1:7" ht="25.5" x14ac:dyDescent="0.2">
      <c r="A40" s="1" t="s">
        <v>102</v>
      </c>
      <c r="B40" s="28"/>
      <c r="C40" s="29"/>
      <c r="D40" s="21" t="s">
        <v>103</v>
      </c>
      <c r="E40" s="9"/>
      <c r="F40" s="8">
        <f>F41</f>
        <v>50000</v>
      </c>
      <c r="G40" s="8">
        <f>G41</f>
        <v>0</v>
      </c>
    </row>
    <row r="41" spans="1:7" ht="25.5" x14ac:dyDescent="0.2">
      <c r="A41" s="5" t="s">
        <v>57</v>
      </c>
      <c r="B41" s="28"/>
      <c r="C41" s="29"/>
      <c r="D41" s="2"/>
      <c r="E41" s="6">
        <v>200</v>
      </c>
      <c r="F41" s="7">
        <v>50000</v>
      </c>
      <c r="G41" s="7">
        <v>0</v>
      </c>
    </row>
    <row r="42" spans="1:7" ht="13.5" customHeight="1" x14ac:dyDescent="0.2">
      <c r="A42" s="26" t="s">
        <v>7</v>
      </c>
      <c r="B42" s="26"/>
      <c r="C42" s="27" t="s">
        <v>32</v>
      </c>
      <c r="D42" s="27"/>
      <c r="E42" s="26"/>
      <c r="F42" s="12">
        <f t="shared" ref="F42:G44" si="0">F43</f>
        <v>251618</v>
      </c>
      <c r="G42" s="12">
        <f t="shared" si="0"/>
        <v>259956</v>
      </c>
    </row>
    <row r="43" spans="1:7" x14ac:dyDescent="0.2">
      <c r="A43" s="28" t="s">
        <v>8</v>
      </c>
      <c r="B43" s="28"/>
      <c r="C43" s="29" t="s">
        <v>33</v>
      </c>
      <c r="D43" s="29"/>
      <c r="E43" s="28"/>
      <c r="F43" s="14">
        <f t="shared" si="0"/>
        <v>251618</v>
      </c>
      <c r="G43" s="14">
        <f t="shared" si="0"/>
        <v>259956</v>
      </c>
    </row>
    <row r="44" spans="1:7" ht="25.5" x14ac:dyDescent="0.2">
      <c r="A44" s="16" t="s">
        <v>68</v>
      </c>
      <c r="B44" s="28"/>
      <c r="C44" s="29"/>
      <c r="D44" s="2" t="s">
        <v>69</v>
      </c>
      <c r="E44" s="17"/>
      <c r="F44" s="8">
        <f t="shared" si="0"/>
        <v>251618</v>
      </c>
      <c r="G44" s="8">
        <f t="shared" si="0"/>
        <v>259956</v>
      </c>
    </row>
    <row r="45" spans="1:7" ht="62.25" customHeight="1" x14ac:dyDescent="0.2">
      <c r="A45" s="5" t="s">
        <v>55</v>
      </c>
      <c r="B45" s="28"/>
      <c r="C45" s="29"/>
      <c r="D45" s="2"/>
      <c r="E45" s="6">
        <v>100</v>
      </c>
      <c r="F45" s="7">
        <v>251618</v>
      </c>
      <c r="G45" s="7">
        <v>259956</v>
      </c>
    </row>
    <row r="46" spans="1:7" ht="25.5" x14ac:dyDescent="0.2">
      <c r="A46" s="26" t="s">
        <v>9</v>
      </c>
      <c r="B46" s="26"/>
      <c r="C46" s="27" t="s">
        <v>34</v>
      </c>
      <c r="D46" s="27"/>
      <c r="E46" s="26"/>
      <c r="F46" s="12">
        <f>F47+F50</f>
        <v>105000</v>
      </c>
      <c r="G46" s="12">
        <f>G47+G50</f>
        <v>20000</v>
      </c>
    </row>
    <row r="47" spans="1:7" x14ac:dyDescent="0.2">
      <c r="A47" s="28" t="s">
        <v>10</v>
      </c>
      <c r="B47" s="28"/>
      <c r="C47" s="29" t="s">
        <v>35</v>
      </c>
      <c r="D47" s="29"/>
      <c r="E47" s="28"/>
      <c r="F47" s="14">
        <f>F48</f>
        <v>60000</v>
      </c>
      <c r="G47" s="14">
        <f>G48</f>
        <v>15000</v>
      </c>
    </row>
    <row r="48" spans="1:7" ht="27" customHeight="1" x14ac:dyDescent="0.2">
      <c r="A48" s="1" t="s">
        <v>70</v>
      </c>
      <c r="B48" s="28"/>
      <c r="C48" s="29"/>
      <c r="D48" s="18" t="s">
        <v>71</v>
      </c>
      <c r="E48" s="2"/>
      <c r="F48" s="13">
        <f>F49</f>
        <v>60000</v>
      </c>
      <c r="G48" s="13">
        <f>G49</f>
        <v>15000</v>
      </c>
    </row>
    <row r="49" spans="1:7" ht="25.5" x14ac:dyDescent="0.2">
      <c r="A49" s="5" t="s">
        <v>57</v>
      </c>
      <c r="B49" s="28"/>
      <c r="C49" s="29"/>
      <c r="D49" s="2"/>
      <c r="E49" s="6">
        <v>200</v>
      </c>
      <c r="F49" s="19">
        <v>60000</v>
      </c>
      <c r="G49" s="19">
        <v>15000</v>
      </c>
    </row>
    <row r="50" spans="1:7" ht="25.5" x14ac:dyDescent="0.2">
      <c r="A50" s="28" t="s">
        <v>11</v>
      </c>
      <c r="B50" s="28"/>
      <c r="C50" s="31" t="s">
        <v>36</v>
      </c>
      <c r="D50" s="31"/>
      <c r="E50" s="28"/>
      <c r="F50" s="13">
        <f>F51</f>
        <v>45000</v>
      </c>
      <c r="G50" s="13">
        <f>G51</f>
        <v>5000</v>
      </c>
    </row>
    <row r="51" spans="1:7" ht="25.5" x14ac:dyDescent="0.2">
      <c r="A51" s="1" t="s">
        <v>72</v>
      </c>
      <c r="B51" s="28"/>
      <c r="C51" s="31"/>
      <c r="D51" s="18" t="s">
        <v>73</v>
      </c>
      <c r="E51" s="2"/>
      <c r="F51" s="13">
        <f>F52</f>
        <v>45000</v>
      </c>
      <c r="G51" s="13">
        <f>G52</f>
        <v>5000</v>
      </c>
    </row>
    <row r="52" spans="1:7" ht="25.5" x14ac:dyDescent="0.2">
      <c r="A52" s="5" t="s">
        <v>57</v>
      </c>
      <c r="B52" s="28"/>
      <c r="C52" s="31"/>
      <c r="D52" s="20"/>
      <c r="E52" s="6">
        <v>200</v>
      </c>
      <c r="F52" s="19">
        <v>45000</v>
      </c>
      <c r="G52" s="19">
        <v>5000</v>
      </c>
    </row>
    <row r="53" spans="1:7" ht="11.25" customHeight="1" x14ac:dyDescent="0.2">
      <c r="A53" s="26" t="s">
        <v>12</v>
      </c>
      <c r="B53" s="26"/>
      <c r="C53" s="27" t="s">
        <v>37</v>
      </c>
      <c r="D53" s="27"/>
      <c r="E53" s="26"/>
      <c r="F53" s="12">
        <f>F54+F67</f>
        <v>10838590</v>
      </c>
      <c r="G53" s="12">
        <f>G54+G67</f>
        <v>8909146</v>
      </c>
    </row>
    <row r="54" spans="1:7" x14ac:dyDescent="0.2">
      <c r="A54" s="28" t="s">
        <v>13</v>
      </c>
      <c r="B54" s="28"/>
      <c r="C54" s="29" t="s">
        <v>38</v>
      </c>
      <c r="D54" s="29"/>
      <c r="E54" s="28"/>
      <c r="F54" s="14">
        <f>F56+F58+F60+F62+F64+F66</f>
        <v>10637070</v>
      </c>
      <c r="G54" s="14">
        <f>G56+G58+G60+G62+G64+G66</f>
        <v>8707626</v>
      </c>
    </row>
    <row r="55" spans="1:7" ht="25.5" x14ac:dyDescent="0.2">
      <c r="A55" s="1" t="s">
        <v>74</v>
      </c>
      <c r="B55" s="28"/>
      <c r="C55" s="29"/>
      <c r="D55" s="18" t="s">
        <v>75</v>
      </c>
      <c r="E55" s="9"/>
      <c r="F55" s="13">
        <f>F56</f>
        <v>3072456.26</v>
      </c>
      <c r="G55" s="13">
        <f>G56</f>
        <v>3205456.26</v>
      </c>
    </row>
    <row r="56" spans="1:7" ht="27" customHeight="1" x14ac:dyDescent="0.2">
      <c r="A56" s="5" t="s">
        <v>57</v>
      </c>
      <c r="B56" s="28"/>
      <c r="C56" s="29"/>
      <c r="D56" s="21"/>
      <c r="E56" s="6">
        <v>200</v>
      </c>
      <c r="F56" s="19">
        <f>3179000-160000-73543.74+127000</f>
        <v>3072456.26</v>
      </c>
      <c r="G56" s="19">
        <f>3179000-160000-73543.74+47284+212716</f>
        <v>3205456.26</v>
      </c>
    </row>
    <row r="57" spans="1:7" ht="25.5" x14ac:dyDescent="0.2">
      <c r="A57" s="1" t="s">
        <v>121</v>
      </c>
      <c r="B57" s="28"/>
      <c r="C57" s="29"/>
      <c r="D57" s="21" t="s">
        <v>122</v>
      </c>
      <c r="E57" s="2"/>
      <c r="F57" s="13">
        <f>F58</f>
        <v>160000</v>
      </c>
      <c r="G57" s="13">
        <f>G58</f>
        <v>160000</v>
      </c>
    </row>
    <row r="58" spans="1:7" ht="25.5" x14ac:dyDescent="0.2">
      <c r="A58" s="5" t="s">
        <v>57</v>
      </c>
      <c r="B58" s="28"/>
      <c r="C58" s="29"/>
      <c r="D58" s="21"/>
      <c r="E58" s="2">
        <v>200</v>
      </c>
      <c r="F58" s="19">
        <v>160000</v>
      </c>
      <c r="G58" s="19">
        <v>160000</v>
      </c>
    </row>
    <row r="59" spans="1:7" ht="51" x14ac:dyDescent="0.2">
      <c r="A59" s="1" t="s">
        <v>123</v>
      </c>
      <c r="B59" s="28"/>
      <c r="C59" s="29"/>
      <c r="D59" s="21" t="s">
        <v>124</v>
      </c>
      <c r="E59" s="2"/>
      <c r="F59" s="19">
        <f>F60</f>
        <v>73543.740000000005</v>
      </c>
      <c r="G59" s="19">
        <f>G60</f>
        <v>73543.740000000005</v>
      </c>
    </row>
    <row r="60" spans="1:7" ht="25.5" x14ac:dyDescent="0.2">
      <c r="A60" s="5" t="s">
        <v>57</v>
      </c>
      <c r="B60" s="28"/>
      <c r="C60" s="29"/>
      <c r="D60" s="21"/>
      <c r="E60" s="2">
        <v>200</v>
      </c>
      <c r="F60" s="19">
        <v>73543.740000000005</v>
      </c>
      <c r="G60" s="19">
        <v>73543.740000000005</v>
      </c>
    </row>
    <row r="61" spans="1:7" ht="25.5" x14ac:dyDescent="0.2">
      <c r="A61" s="1" t="s">
        <v>125</v>
      </c>
      <c r="B61" s="28"/>
      <c r="C61" s="29"/>
      <c r="D61" s="2" t="s">
        <v>126</v>
      </c>
      <c r="E61" s="3"/>
      <c r="F61" s="13">
        <f>F62</f>
        <v>2062444</v>
      </c>
      <c r="G61" s="13">
        <f>G62</f>
        <v>0</v>
      </c>
    </row>
    <row r="62" spans="1:7" ht="25.5" x14ac:dyDescent="0.2">
      <c r="A62" s="5" t="s">
        <v>57</v>
      </c>
      <c r="B62" s="28"/>
      <c r="C62" s="29"/>
      <c r="D62" s="21"/>
      <c r="E62" s="6">
        <v>200</v>
      </c>
      <c r="F62" s="19">
        <v>2062444</v>
      </c>
      <c r="G62" s="19">
        <v>0</v>
      </c>
    </row>
    <row r="63" spans="1:7" x14ac:dyDescent="0.2">
      <c r="A63" s="1" t="s">
        <v>107</v>
      </c>
      <c r="B63" s="28"/>
      <c r="C63" s="29"/>
      <c r="D63" s="21" t="s">
        <v>111</v>
      </c>
      <c r="E63" s="2"/>
      <c r="F63" s="19">
        <f>F64</f>
        <v>3871295</v>
      </c>
      <c r="G63" s="19">
        <f>G64</f>
        <v>3871295</v>
      </c>
    </row>
    <row r="64" spans="1:7" ht="25.5" x14ac:dyDescent="0.2">
      <c r="A64" s="5" t="s">
        <v>57</v>
      </c>
      <c r="B64" s="28"/>
      <c r="C64" s="29"/>
      <c r="D64" s="21"/>
      <c r="E64" s="6">
        <v>200</v>
      </c>
      <c r="F64" s="19">
        <v>3871295</v>
      </c>
      <c r="G64" s="19">
        <v>3871295</v>
      </c>
    </row>
    <row r="65" spans="1:7" ht="38.25" x14ac:dyDescent="0.2">
      <c r="A65" s="1" t="s">
        <v>130</v>
      </c>
      <c r="B65" s="28"/>
      <c r="C65" s="29"/>
      <c r="D65" s="21" t="s">
        <v>127</v>
      </c>
      <c r="E65" s="2"/>
      <c r="F65" s="13">
        <f>F66</f>
        <v>1397331</v>
      </c>
      <c r="G65" s="13">
        <f>G66</f>
        <v>1397331</v>
      </c>
    </row>
    <row r="66" spans="1:7" ht="25.5" x14ac:dyDescent="0.2">
      <c r="A66" s="5" t="s">
        <v>57</v>
      </c>
      <c r="B66" s="28"/>
      <c r="C66" s="29"/>
      <c r="D66" s="21"/>
      <c r="E66" s="2">
        <v>200</v>
      </c>
      <c r="F66" s="19">
        <v>1397331</v>
      </c>
      <c r="G66" s="19">
        <v>1397331</v>
      </c>
    </row>
    <row r="67" spans="1:7" x14ac:dyDescent="0.2">
      <c r="A67" s="1" t="s">
        <v>113</v>
      </c>
      <c r="B67" s="28"/>
      <c r="C67" s="29" t="s">
        <v>114</v>
      </c>
      <c r="D67" s="21"/>
      <c r="E67" s="2"/>
      <c r="F67" s="13">
        <f>F68+F70</f>
        <v>201520</v>
      </c>
      <c r="G67" s="13">
        <f>G68+G70</f>
        <v>201520</v>
      </c>
    </row>
    <row r="68" spans="1:7" ht="38.25" x14ac:dyDescent="0.2">
      <c r="A68" s="1" t="s">
        <v>115</v>
      </c>
      <c r="B68" s="28"/>
      <c r="C68" s="29"/>
      <c r="D68" s="21" t="s">
        <v>116</v>
      </c>
      <c r="E68" s="2"/>
      <c r="F68" s="13">
        <f>F69</f>
        <v>10076</v>
      </c>
      <c r="G68" s="13">
        <f>G69</f>
        <v>10076</v>
      </c>
    </row>
    <row r="69" spans="1:7" x14ac:dyDescent="0.2">
      <c r="A69" s="5" t="s">
        <v>58</v>
      </c>
      <c r="B69" s="28"/>
      <c r="C69" s="29"/>
      <c r="D69" s="21"/>
      <c r="E69" s="6">
        <v>800</v>
      </c>
      <c r="F69" s="19">
        <f>21272-11196</f>
        <v>10076</v>
      </c>
      <c r="G69" s="19">
        <f>21272-11196</f>
        <v>10076</v>
      </c>
    </row>
    <row r="70" spans="1:7" ht="63.75" x14ac:dyDescent="0.2">
      <c r="A70" s="1" t="s">
        <v>117</v>
      </c>
      <c r="B70" s="28"/>
      <c r="C70" s="29"/>
      <c r="D70" s="21" t="s">
        <v>118</v>
      </c>
      <c r="E70" s="2"/>
      <c r="F70" s="13">
        <f>F71</f>
        <v>191444</v>
      </c>
      <c r="G70" s="13">
        <f>G71</f>
        <v>191444</v>
      </c>
    </row>
    <row r="71" spans="1:7" x14ac:dyDescent="0.2">
      <c r="A71" s="5" t="s">
        <v>58</v>
      </c>
      <c r="B71" s="28"/>
      <c r="C71" s="29"/>
      <c r="D71" s="21"/>
      <c r="E71" s="6">
        <v>800</v>
      </c>
      <c r="F71" s="19">
        <v>191444</v>
      </c>
      <c r="G71" s="19">
        <v>191444</v>
      </c>
    </row>
    <row r="72" spans="1:7" x14ac:dyDescent="0.2">
      <c r="A72" s="26" t="s">
        <v>14</v>
      </c>
      <c r="B72" s="26"/>
      <c r="C72" s="27" t="s">
        <v>39</v>
      </c>
      <c r="D72" s="27"/>
      <c r="E72" s="26"/>
      <c r="F72" s="12">
        <f>F73+F76+F80</f>
        <v>1112525</v>
      </c>
      <c r="G72" s="12">
        <f>G73+G76+G80</f>
        <v>121978</v>
      </c>
    </row>
    <row r="73" spans="1:7" x14ac:dyDescent="0.2">
      <c r="A73" s="28" t="s">
        <v>46</v>
      </c>
      <c r="B73" s="28"/>
      <c r="C73" s="29" t="s">
        <v>45</v>
      </c>
      <c r="D73" s="27"/>
      <c r="E73" s="28"/>
      <c r="F73" s="14">
        <f>F74</f>
        <v>20000</v>
      </c>
      <c r="G73" s="14">
        <f>G74</f>
        <v>30000</v>
      </c>
    </row>
    <row r="74" spans="1:7" ht="25.5" x14ac:dyDescent="0.2">
      <c r="A74" s="1" t="s">
        <v>76</v>
      </c>
      <c r="B74" s="28"/>
      <c r="C74" s="27"/>
      <c r="D74" s="2" t="s">
        <v>77</v>
      </c>
      <c r="E74" s="3"/>
      <c r="F74" s="13">
        <f>F75</f>
        <v>20000</v>
      </c>
      <c r="G74" s="13">
        <f>G75</f>
        <v>30000</v>
      </c>
    </row>
    <row r="75" spans="1:7" ht="25.5" x14ac:dyDescent="0.2">
      <c r="A75" s="5" t="s">
        <v>57</v>
      </c>
      <c r="B75" s="28"/>
      <c r="C75" s="27"/>
      <c r="D75" s="2"/>
      <c r="E75" s="6">
        <v>200</v>
      </c>
      <c r="F75" s="19">
        <v>20000</v>
      </c>
      <c r="G75" s="19">
        <v>30000</v>
      </c>
    </row>
    <row r="76" spans="1:7" ht="22.5" customHeight="1" x14ac:dyDescent="0.2">
      <c r="A76" s="28" t="s">
        <v>15</v>
      </c>
      <c r="B76" s="28"/>
      <c r="C76" s="29" t="s">
        <v>40</v>
      </c>
      <c r="D76" s="29"/>
      <c r="E76" s="28"/>
      <c r="F76" s="14">
        <f>F77</f>
        <v>884000</v>
      </c>
      <c r="G76" s="14">
        <f>G77</f>
        <v>0</v>
      </c>
    </row>
    <row r="77" spans="1:7" ht="24.75" customHeight="1" x14ac:dyDescent="0.2">
      <c r="A77" s="1" t="s">
        <v>78</v>
      </c>
      <c r="B77" s="28"/>
      <c r="C77" s="29"/>
      <c r="D77" s="21" t="s">
        <v>79</v>
      </c>
      <c r="E77" s="3"/>
      <c r="F77" s="13">
        <f>F78+F79</f>
        <v>884000</v>
      </c>
      <c r="G77" s="13">
        <f>G78+G79</f>
        <v>0</v>
      </c>
    </row>
    <row r="78" spans="1:7" ht="26.25" customHeight="1" x14ac:dyDescent="0.2">
      <c r="A78" s="5" t="s">
        <v>57</v>
      </c>
      <c r="B78" s="28"/>
      <c r="C78" s="29"/>
      <c r="D78" s="21"/>
      <c r="E78" s="6">
        <v>200</v>
      </c>
      <c r="F78" s="19">
        <v>644000</v>
      </c>
      <c r="G78" s="19">
        <v>0</v>
      </c>
    </row>
    <row r="79" spans="1:7" ht="26.25" customHeight="1" x14ac:dyDescent="0.2">
      <c r="A79" s="5" t="s">
        <v>129</v>
      </c>
      <c r="B79" s="28"/>
      <c r="C79" s="29"/>
      <c r="D79" s="21"/>
      <c r="E79" s="6">
        <v>400</v>
      </c>
      <c r="F79" s="19">
        <v>240000</v>
      </c>
      <c r="G79" s="19">
        <v>0</v>
      </c>
    </row>
    <row r="80" spans="1:7" x14ac:dyDescent="0.2">
      <c r="A80" s="28" t="s">
        <v>16</v>
      </c>
      <c r="B80" s="28"/>
      <c r="C80" s="29" t="s">
        <v>41</v>
      </c>
      <c r="D80" s="29"/>
      <c r="E80" s="28"/>
      <c r="F80" s="14">
        <f>F81+F83+F85+F87</f>
        <v>208525</v>
      </c>
      <c r="G80" s="14">
        <f>G81+G83+G85+G87</f>
        <v>91978</v>
      </c>
    </row>
    <row r="81" spans="1:7" ht="25.5" x14ac:dyDescent="0.2">
      <c r="A81" s="1" t="s">
        <v>80</v>
      </c>
      <c r="B81" s="28"/>
      <c r="C81" s="29"/>
      <c r="D81" s="2" t="s">
        <v>84</v>
      </c>
      <c r="E81" s="2"/>
      <c r="F81" s="13">
        <f>F82</f>
        <v>137329</v>
      </c>
      <c r="G81" s="13">
        <f>G82</f>
        <v>32898</v>
      </c>
    </row>
    <row r="82" spans="1:7" ht="25.5" x14ac:dyDescent="0.2">
      <c r="A82" s="5" t="s">
        <v>57</v>
      </c>
      <c r="B82" s="28"/>
      <c r="C82" s="29"/>
      <c r="D82" s="2"/>
      <c r="E82" s="6">
        <v>200</v>
      </c>
      <c r="F82" s="13">
        <f>134329+3000</f>
        <v>137329</v>
      </c>
      <c r="G82" s="13">
        <v>32898</v>
      </c>
    </row>
    <row r="83" spans="1:7" ht="25.5" x14ac:dyDescent="0.2">
      <c r="A83" s="1" t="s">
        <v>81</v>
      </c>
      <c r="B83" s="28"/>
      <c r="C83" s="29"/>
      <c r="D83" s="2" t="s">
        <v>85</v>
      </c>
      <c r="E83" s="23"/>
      <c r="F83" s="14">
        <f>F84</f>
        <v>20000</v>
      </c>
      <c r="G83" s="14">
        <f>G84</f>
        <v>20000</v>
      </c>
    </row>
    <row r="84" spans="1:7" ht="25.5" x14ac:dyDescent="0.2">
      <c r="A84" s="22" t="s">
        <v>57</v>
      </c>
      <c r="B84" s="28"/>
      <c r="C84" s="29"/>
      <c r="D84" s="2"/>
      <c r="E84" s="6">
        <v>200</v>
      </c>
      <c r="F84" s="19">
        <v>20000</v>
      </c>
      <c r="G84" s="19">
        <v>20000</v>
      </c>
    </row>
    <row r="85" spans="1:7" ht="25.5" x14ac:dyDescent="0.2">
      <c r="A85" s="1" t="s">
        <v>82</v>
      </c>
      <c r="B85" s="28"/>
      <c r="C85" s="29"/>
      <c r="D85" s="2" t="s">
        <v>86</v>
      </c>
      <c r="E85" s="2"/>
      <c r="F85" s="13">
        <f>F86</f>
        <v>20000</v>
      </c>
      <c r="G85" s="13">
        <f>G86</f>
        <v>20000</v>
      </c>
    </row>
    <row r="86" spans="1:7" ht="25.5" x14ac:dyDescent="0.2">
      <c r="A86" s="5" t="s">
        <v>57</v>
      </c>
      <c r="B86" s="28"/>
      <c r="C86" s="29"/>
      <c r="D86" s="2"/>
      <c r="E86" s="6">
        <v>200</v>
      </c>
      <c r="F86" s="19">
        <v>20000</v>
      </c>
      <c r="G86" s="19">
        <v>20000</v>
      </c>
    </row>
    <row r="87" spans="1:7" ht="25.5" x14ac:dyDescent="0.2">
      <c r="A87" s="1" t="s">
        <v>83</v>
      </c>
      <c r="B87" s="28"/>
      <c r="C87" s="29"/>
      <c r="D87" s="21" t="s">
        <v>87</v>
      </c>
      <c r="E87" s="3"/>
      <c r="F87" s="13">
        <f>F88</f>
        <v>31196</v>
      </c>
      <c r="G87" s="13">
        <f>G88</f>
        <v>19080</v>
      </c>
    </row>
    <row r="88" spans="1:7" ht="25.5" x14ac:dyDescent="0.2">
      <c r="A88" s="22" t="s">
        <v>57</v>
      </c>
      <c r="B88" s="28"/>
      <c r="C88" s="29"/>
      <c r="D88" s="21"/>
      <c r="E88" s="6">
        <v>200</v>
      </c>
      <c r="F88" s="19">
        <f>20000+11196</f>
        <v>31196</v>
      </c>
      <c r="G88" s="19">
        <f>7884+11196</f>
        <v>19080</v>
      </c>
    </row>
    <row r="89" spans="1:7" ht="26.25" customHeight="1" x14ac:dyDescent="0.2">
      <c r="A89" s="26" t="s">
        <v>17</v>
      </c>
      <c r="B89" s="26"/>
      <c r="C89" s="27" t="s">
        <v>25</v>
      </c>
      <c r="D89" s="27"/>
      <c r="E89" s="26"/>
      <c r="F89" s="12">
        <f t="shared" ref="F89:G91" si="1">F90</f>
        <v>135150</v>
      </c>
      <c r="G89" s="12">
        <f t="shared" si="1"/>
        <v>0</v>
      </c>
    </row>
    <row r="90" spans="1:7" ht="25.5" customHeight="1" x14ac:dyDescent="0.2">
      <c r="A90" s="28" t="s">
        <v>18</v>
      </c>
      <c r="B90" s="28"/>
      <c r="C90" s="29" t="s">
        <v>42</v>
      </c>
      <c r="D90" s="29"/>
      <c r="E90" s="28"/>
      <c r="F90" s="14">
        <f t="shared" si="1"/>
        <v>135150</v>
      </c>
      <c r="G90" s="14">
        <f t="shared" si="1"/>
        <v>0</v>
      </c>
    </row>
    <row r="91" spans="1:7" ht="27" customHeight="1" x14ac:dyDescent="0.2">
      <c r="A91" s="1" t="s">
        <v>88</v>
      </c>
      <c r="B91" s="28"/>
      <c r="C91" s="29"/>
      <c r="D91" s="21" t="s">
        <v>89</v>
      </c>
      <c r="E91" s="2"/>
      <c r="F91" s="13">
        <f t="shared" si="1"/>
        <v>135150</v>
      </c>
      <c r="G91" s="13">
        <f t="shared" si="1"/>
        <v>0</v>
      </c>
    </row>
    <row r="92" spans="1:7" ht="21" customHeight="1" x14ac:dyDescent="0.2">
      <c r="A92" s="5" t="s">
        <v>61</v>
      </c>
      <c r="B92" s="28"/>
      <c r="C92" s="29"/>
      <c r="D92" s="21"/>
      <c r="E92" s="9">
        <v>500</v>
      </c>
      <c r="F92" s="24">
        <v>135150</v>
      </c>
      <c r="G92" s="24"/>
    </row>
    <row r="93" spans="1:7" x14ac:dyDescent="0.2">
      <c r="A93" s="26" t="s">
        <v>19</v>
      </c>
      <c r="B93" s="26"/>
      <c r="C93" s="27" t="s">
        <v>43</v>
      </c>
      <c r="D93" s="27"/>
      <c r="E93" s="26"/>
      <c r="F93" s="12">
        <f>F94</f>
        <v>199161</v>
      </c>
      <c r="G93" s="12">
        <f>G94</f>
        <v>10000</v>
      </c>
    </row>
    <row r="94" spans="1:7" x14ac:dyDescent="0.2">
      <c r="A94" s="28" t="s">
        <v>20</v>
      </c>
      <c r="B94" s="28"/>
      <c r="C94" s="29" t="s">
        <v>44</v>
      </c>
      <c r="D94" s="29"/>
      <c r="E94" s="28"/>
      <c r="F94" s="14">
        <f>F95+F97</f>
        <v>199161</v>
      </c>
      <c r="G94" s="14">
        <f>G95+G97</f>
        <v>10000</v>
      </c>
    </row>
    <row r="95" spans="1:7" ht="39" customHeight="1" x14ac:dyDescent="0.2">
      <c r="A95" s="1" t="s">
        <v>90</v>
      </c>
      <c r="B95" s="28"/>
      <c r="C95" s="29"/>
      <c r="D95" s="21" t="s">
        <v>91</v>
      </c>
      <c r="E95" s="2"/>
      <c r="F95" s="13">
        <f>F96</f>
        <v>149161</v>
      </c>
      <c r="G95" s="13">
        <f>G96</f>
        <v>0</v>
      </c>
    </row>
    <row r="96" spans="1:7" ht="17.25" customHeight="1" x14ac:dyDescent="0.2">
      <c r="A96" s="5" t="s">
        <v>61</v>
      </c>
      <c r="B96" s="28"/>
      <c r="C96" s="29"/>
      <c r="D96" s="21"/>
      <c r="E96" s="9">
        <v>500</v>
      </c>
      <c r="F96" s="13">
        <v>149161</v>
      </c>
      <c r="G96" s="13">
        <v>0</v>
      </c>
    </row>
    <row r="97" spans="1:7" ht="27" customHeight="1" x14ac:dyDescent="0.2">
      <c r="A97" s="1" t="s">
        <v>104</v>
      </c>
      <c r="B97" s="21"/>
      <c r="C97" s="1"/>
      <c r="D97" s="21" t="s">
        <v>105</v>
      </c>
      <c r="E97" s="2"/>
      <c r="F97" s="13">
        <f>F98</f>
        <v>50000</v>
      </c>
      <c r="G97" s="13">
        <f>G98</f>
        <v>10000</v>
      </c>
    </row>
    <row r="98" spans="1:7" ht="25.5" x14ac:dyDescent="0.2">
      <c r="A98" s="5" t="s">
        <v>57</v>
      </c>
      <c r="B98" s="28"/>
      <c r="C98" s="29"/>
      <c r="D98" s="25"/>
      <c r="E98" s="6">
        <v>200</v>
      </c>
      <c r="F98" s="19">
        <v>50000</v>
      </c>
      <c r="G98" s="19">
        <v>10000</v>
      </c>
    </row>
    <row r="99" spans="1:7" x14ac:dyDescent="0.2">
      <c r="A99" s="26" t="s">
        <v>21</v>
      </c>
      <c r="B99" s="26"/>
      <c r="C99" s="27">
        <v>1000</v>
      </c>
      <c r="D99" s="27"/>
      <c r="E99" s="26"/>
      <c r="F99" s="12">
        <f>F100+F103</f>
        <v>512002</v>
      </c>
      <c r="G99" s="12">
        <f>G100+G103</f>
        <v>511808</v>
      </c>
    </row>
    <row r="100" spans="1:7" ht="11.25" customHeight="1" x14ac:dyDescent="0.2">
      <c r="A100" s="28" t="s">
        <v>48</v>
      </c>
      <c r="B100" s="28"/>
      <c r="C100" s="27" t="s">
        <v>47</v>
      </c>
      <c r="D100" s="27"/>
      <c r="E100" s="28"/>
      <c r="F100" s="14">
        <f t="shared" ref="F100:G101" si="2">F101</f>
        <v>12000</v>
      </c>
      <c r="G100" s="14">
        <f t="shared" si="2"/>
        <v>12000</v>
      </c>
    </row>
    <row r="101" spans="1:7" ht="17.25" customHeight="1" x14ac:dyDescent="0.2">
      <c r="A101" s="1" t="s">
        <v>97</v>
      </c>
      <c r="B101" s="2"/>
      <c r="C101" s="27"/>
      <c r="D101" s="29" t="s">
        <v>98</v>
      </c>
      <c r="E101" s="28"/>
      <c r="F101" s="14">
        <f t="shared" si="2"/>
        <v>12000</v>
      </c>
      <c r="G101" s="14">
        <f t="shared" si="2"/>
        <v>12000</v>
      </c>
    </row>
    <row r="102" spans="1:7" x14ac:dyDescent="0.2">
      <c r="A102" s="28" t="s">
        <v>99</v>
      </c>
      <c r="B102" s="28"/>
      <c r="C102" s="27"/>
      <c r="D102" s="27"/>
      <c r="E102" s="9">
        <v>300</v>
      </c>
      <c r="F102" s="24">
        <v>12000</v>
      </c>
      <c r="G102" s="24">
        <v>12000</v>
      </c>
    </row>
    <row r="103" spans="1:7" x14ac:dyDescent="0.2">
      <c r="A103" s="28" t="s">
        <v>128</v>
      </c>
      <c r="B103" s="28"/>
      <c r="C103" s="27" t="s">
        <v>110</v>
      </c>
      <c r="D103" s="27"/>
      <c r="E103" s="28"/>
      <c r="F103" s="14">
        <f>F104</f>
        <v>500002</v>
      </c>
      <c r="G103" s="14">
        <f>G104</f>
        <v>499808</v>
      </c>
    </row>
    <row r="104" spans="1:7" ht="38.25" x14ac:dyDescent="0.2">
      <c r="A104" s="1" t="s">
        <v>108</v>
      </c>
      <c r="B104" s="28"/>
      <c r="C104" s="29"/>
      <c r="D104" s="21" t="s">
        <v>109</v>
      </c>
      <c r="E104" s="9"/>
      <c r="F104" s="19">
        <f>F105</f>
        <v>500002</v>
      </c>
      <c r="G104" s="19">
        <f>G105</f>
        <v>499808</v>
      </c>
    </row>
    <row r="105" spans="1:7" x14ac:dyDescent="0.2">
      <c r="A105" s="28" t="s">
        <v>99</v>
      </c>
      <c r="B105" s="28"/>
      <c r="C105" s="29"/>
      <c r="D105" s="25"/>
      <c r="E105" s="9">
        <v>300</v>
      </c>
      <c r="F105" s="24">
        <v>500002</v>
      </c>
      <c r="G105" s="24">
        <v>499808</v>
      </c>
    </row>
    <row r="106" spans="1:7" x14ac:dyDescent="0.2">
      <c r="A106" s="26" t="s">
        <v>22</v>
      </c>
      <c r="B106" s="26"/>
      <c r="C106" s="27">
        <v>1100</v>
      </c>
      <c r="D106" s="27"/>
      <c r="E106" s="26"/>
      <c r="F106" s="12">
        <f t="shared" ref="F106:G108" si="3">F107</f>
        <v>20000</v>
      </c>
      <c r="G106" s="12">
        <f t="shared" si="3"/>
        <v>10000</v>
      </c>
    </row>
    <row r="107" spans="1:7" x14ac:dyDescent="0.2">
      <c r="A107" s="28" t="s">
        <v>23</v>
      </c>
      <c r="B107" s="28"/>
      <c r="C107" s="29">
        <v>1102</v>
      </c>
      <c r="D107" s="29"/>
      <c r="E107" s="28"/>
      <c r="F107" s="14">
        <f t="shared" si="3"/>
        <v>20000</v>
      </c>
      <c r="G107" s="14">
        <f t="shared" si="3"/>
        <v>10000</v>
      </c>
    </row>
    <row r="108" spans="1:7" ht="51" x14ac:dyDescent="0.2">
      <c r="A108" s="1" t="s">
        <v>92</v>
      </c>
      <c r="B108" s="28"/>
      <c r="C108" s="29"/>
      <c r="D108" s="21" t="s">
        <v>93</v>
      </c>
      <c r="E108" s="9"/>
      <c r="F108" s="13">
        <f t="shared" si="3"/>
        <v>20000</v>
      </c>
      <c r="G108" s="13">
        <f t="shared" si="3"/>
        <v>10000</v>
      </c>
    </row>
    <row r="109" spans="1:7" ht="25.5" x14ac:dyDescent="0.2">
      <c r="A109" s="5" t="s">
        <v>57</v>
      </c>
      <c r="B109" s="28"/>
      <c r="C109" s="29"/>
      <c r="D109" s="25"/>
      <c r="E109" s="6">
        <v>200</v>
      </c>
      <c r="F109" s="19">
        <v>20000</v>
      </c>
      <c r="G109" s="19">
        <v>10000</v>
      </c>
    </row>
    <row r="110" spans="1:7" x14ac:dyDescent="0.2">
      <c r="A110" s="26" t="s">
        <v>24</v>
      </c>
      <c r="B110" s="26"/>
      <c r="C110" s="27"/>
      <c r="D110" s="27"/>
      <c r="E110" s="26"/>
      <c r="F110" s="12">
        <f>F17+F42+F46+F53+F72+F89+F93+F99+F106</f>
        <v>18577120</v>
      </c>
      <c r="G110" s="12">
        <f>G17+G42+G46+G53+G72+G89+G93+G99+G106</f>
        <v>15608115</v>
      </c>
    </row>
    <row r="111" spans="1:7" x14ac:dyDescent="0.2">
      <c r="A111" s="35" t="s">
        <v>106</v>
      </c>
      <c r="B111" s="30"/>
      <c r="C111" s="30"/>
      <c r="D111" s="30"/>
      <c r="E111" s="30"/>
      <c r="F111" s="4">
        <v>258934</v>
      </c>
      <c r="G111" s="4">
        <v>519639</v>
      </c>
    </row>
    <row r="112" spans="1:7" ht="15.75" x14ac:dyDescent="0.25">
      <c r="A112" s="36" t="s">
        <v>24</v>
      </c>
      <c r="B112" s="30"/>
      <c r="C112" s="30"/>
      <c r="D112" s="30"/>
      <c r="E112" s="30"/>
      <c r="F112" s="37">
        <f>F110+F111</f>
        <v>18836054</v>
      </c>
      <c r="G112" s="37">
        <f>G110+G111</f>
        <v>16127754</v>
      </c>
    </row>
  </sheetData>
  <mergeCells count="16">
    <mergeCell ref="C2:G2"/>
    <mergeCell ref="C3:G3"/>
    <mergeCell ref="C4:G4"/>
    <mergeCell ref="C5:G5"/>
    <mergeCell ref="A14:A15"/>
    <mergeCell ref="F14:F15"/>
    <mergeCell ref="A12:F12"/>
    <mergeCell ref="C14:C15"/>
    <mergeCell ref="B14:B15"/>
    <mergeCell ref="D14:D15"/>
    <mergeCell ref="E14:E15"/>
    <mergeCell ref="G14:G15"/>
    <mergeCell ref="C7:G7"/>
    <mergeCell ref="C8:G8"/>
    <mergeCell ref="C9:G9"/>
    <mergeCell ref="C10:G10"/>
  </mergeCells>
  <pageMargins left="0.7" right="0.7" top="0.75" bottom="0.75" header="0.3" footer="0.3"/>
  <pageSetup paperSize="9" scale="66" orientation="portrait" r:id="rId1"/>
  <rowBreaks count="1" manualBreakCount="1">
    <brk id="4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2022-02-16T12:53:58Z</cp:lastPrinted>
  <dcterms:created xsi:type="dcterms:W3CDTF">2015-02-12T11:14:02Z</dcterms:created>
  <dcterms:modified xsi:type="dcterms:W3CDTF">2022-02-17T08:39:02Z</dcterms:modified>
</cp:coreProperties>
</file>