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(2)'!$A$1:$D$118</definedName>
  </definedNames>
  <calcPr calcId="144525"/>
</workbook>
</file>

<file path=xl/calcChain.xml><?xml version="1.0" encoding="utf-8"?>
<calcChain xmlns="http://schemas.openxmlformats.org/spreadsheetml/2006/main">
  <c r="D24" i="4" l="1"/>
  <c r="D22" i="4"/>
  <c r="D20" i="4"/>
  <c r="D40" i="4" l="1"/>
  <c r="D38" i="4"/>
  <c r="D89" i="4" l="1"/>
  <c r="D66" i="4"/>
  <c r="D68" i="4"/>
  <c r="D53" i="4" l="1"/>
  <c r="D48" i="4"/>
  <c r="D87" i="4"/>
  <c r="D111" i="4"/>
  <c r="D110" i="4"/>
  <c r="D101" i="4"/>
  <c r="D99" i="4"/>
  <c r="D63" i="4" l="1"/>
  <c r="D59" i="4"/>
  <c r="D36" i="4" l="1"/>
  <c r="D34" i="4"/>
  <c r="D33" i="4" l="1"/>
  <c r="D106" i="4" l="1"/>
  <c r="D107" i="4" l="1"/>
  <c r="D75" i="4" l="1"/>
  <c r="D115" i="4"/>
  <c r="D17" i="4"/>
  <c r="D21" i="4" l="1"/>
  <c r="D41" i="4" l="1"/>
  <c r="D103" i="4" l="1"/>
  <c r="D102" i="4"/>
  <c r="D92" i="4" l="1"/>
  <c r="D45" i="4" l="1"/>
  <c r="D43" i="4"/>
  <c r="D54" i="4" l="1"/>
  <c r="D52" i="4"/>
  <c r="D47" i="4"/>
  <c r="D51" i="4" l="1"/>
  <c r="D94" i="4"/>
  <c r="D39" i="4" l="1"/>
  <c r="D37" i="4"/>
  <c r="D35" i="4"/>
  <c r="D32" i="4"/>
  <c r="D29" i="4"/>
  <c r="D27" i="4"/>
  <c r="D25" i="4"/>
  <c r="D23" i="4"/>
  <c r="D19" i="4"/>
  <c r="D31" i="4" l="1"/>
  <c r="D18" i="4"/>
  <c r="D74" i="4" l="1"/>
  <c r="D93" i="4" l="1"/>
  <c r="D91" i="4"/>
  <c r="D90" i="4" l="1"/>
  <c r="D16" i="4"/>
  <c r="D61" i="4" l="1"/>
  <c r="D96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67" i="4" l="1"/>
  <c r="D56" i="4" s="1"/>
  <c r="D57" i="4"/>
  <c r="D114" i="4"/>
  <c r="D112" i="4"/>
  <c r="D109" i="4"/>
  <c r="D104" i="4"/>
  <c r="D100" i="4"/>
  <c r="D98" i="4"/>
  <c r="D49" i="4"/>
  <c r="D14" i="4"/>
  <c r="D95" i="4" l="1"/>
  <c r="D13" i="4"/>
  <c r="D118" i="4" l="1"/>
</calcChain>
</file>

<file path=xl/sharedStrings.xml><?xml version="1.0" encoding="utf-8"?>
<sst xmlns="http://schemas.openxmlformats.org/spreadsheetml/2006/main" count="170" uniqueCount="125">
  <si>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</si>
  <si>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</si>
  <si>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</si>
  <si>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</si>
  <si>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</si>
  <si>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</si>
  <si>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</si>
  <si>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</si>
  <si>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</si>
  <si>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</si>
  <si>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</si>
  <si>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</si>
  <si>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</si>
  <si>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</si>
  <si>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</si>
  <si>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</si>
  <si>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</si>
  <si>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</si>
  <si>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</si>
  <si>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</si>
  <si>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</si>
  <si>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</si>
  <si>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</si>
  <si>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</si>
  <si>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</si>
  <si>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</si>
  <si>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</si>
  <si>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</si>
  <si>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</si>
  <si>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</si>
  <si>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</si>
  <si>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</si>
  <si>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</si>
  <si>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</si>
  <si>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</si>
  <si>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</si>
  <si>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</si>
  <si>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</si>
  <si>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</si>
  <si>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</si>
  <si>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</si>
  <si>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</si>
  <si>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</si>
  <si>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</si>
  <si>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</si>
  <si>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</si>
  <si>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</si>
  <si>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</si>
  <si>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</si>
  <si>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</si>
  <si>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</si>
  <si>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</si>
  <si>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</si>
  <si>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</si>
  <si>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</si>
  <si>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</si>
  <si>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</si>
  <si>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</si>
  <si>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</si>
  <si>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</si>
  <si>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</si>
  <si>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</si>
  <si>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</si>
  <si>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</si>
  <si>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</si>
  <si>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</si>
  <si>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</si>
  <si>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</si>
  <si>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</si>
  <si>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</si>
  <si>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</si>
  <si>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</si>
  <si>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</si>
  <si>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</si>
  <si>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</si>
  <si>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</si>
  <si>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</si>
  <si>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</si>
  <si>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</si>
  <si>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</si>
  <si>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</si>
  <si>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</si>
  <si>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</si>
  <si>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</si>
  <si>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</si>
  <si>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</si>
  <si>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</si>
  <si>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</si>
  <si>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</si>
  <si>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</si>
  <si>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</si>
  <si>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</si>
  <si>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</si>
  <si>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</si>
  <si>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</si>
  <si>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</si>
  <si>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</si>
  <si>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</si>
  <si>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</si>
  <si>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</si>
  <si>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</si>
  <si>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</si>
  <si>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</si>
  <si>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</si>
  <si>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</si>
  <si>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</si>
  <si>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</si>
  <si>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</si>
  <si>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</si>
  <si>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</si>
  <si>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</si>
  <si>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</si>
  <si>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</si>
  <si>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</si>
  <si>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</si>
  <si>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</si>
  <si>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</si>
  <si>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</si>
  <si>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</si>
  <si>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</si>
  <si>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</si>
  <si>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</si>
  <si>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</si>
  <si>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1</t>
  </si>
  <si>
    <t xml:space="preserve">                          от  08.09.2022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</si>
</sst>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view="pageBreakPreview" zoomScale="120" zoomScaleNormal="100" zoomScaleSheetLayoutView="120" workbookViewId="0">
      <selection activeCell="B4" sqref="B4:D4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123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4" t="s">
        <v>124</v>
      </c>
      <c r="C4" s="54"/>
      <c r="D4" s="54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4" t="s">
        <v>104</v>
      </c>
      <c r="C9" s="54"/>
      <c r="D9" s="54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5" t="s">
        <v>0</v>
      </c>
      <c r="B11" s="55" t="s">
        <v>1</v>
      </c>
      <c r="C11" s="55" t="s">
        <v>2</v>
      </c>
      <c r="D11" s="55" t="s">
        <v>103</v>
      </c>
    </row>
    <row r="12" spans="1:4" ht="13.5" customHeight="1" x14ac:dyDescent="0.25">
      <c r="A12" s="56"/>
      <c r="B12" s="56"/>
      <c r="C12" s="56"/>
      <c r="D12" s="56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12451525.59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4239527.57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</f>
        <v>4239527.57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362210.02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</f>
        <v>362210.02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280743</v>
      </c>
    </row>
    <row r="24" spans="1:6" ht="25.5" x14ac:dyDescent="0.25">
      <c r="A24" s="8" t="s">
        <v>5</v>
      </c>
      <c r="B24" s="12"/>
      <c r="C24" s="4">
        <v>200</v>
      </c>
      <c r="D24" s="38">
        <f>73543.74+1033.26+206166</f>
        <v>280743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8654326.3099999987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3194081.78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</f>
        <v>3174081.78</v>
      </c>
    </row>
    <row r="34" spans="1:4" x14ac:dyDescent="0.25">
      <c r="A34" s="8" t="s">
        <v>17</v>
      </c>
      <c r="B34" s="4"/>
      <c r="C34" s="9">
        <v>800</v>
      </c>
      <c r="D34" s="38">
        <f>5000+10000+5000</f>
        <v>20000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260000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240000-20000+50000-10000</f>
        <v>260000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1254909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240000+406000-486000-10000-15790+60699+850000+200000+10000</f>
        <v>1254909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839779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127000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</f>
        <v>127000</v>
      </c>
    </row>
    <row r="67" spans="1:4" ht="51" x14ac:dyDescent="0.25">
      <c r="A67" s="7" t="s">
        <v>46</v>
      </c>
      <c r="B67" s="12" t="s">
        <v>49</v>
      </c>
      <c r="C67" s="11"/>
      <c r="D67" s="19">
        <f>D68</f>
        <v>24200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1202751.6200000001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576088.38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</f>
        <v>576088.38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D96+D98+D100+D104+D106+D109+D112+D114+D117</f>
        <v>7322640.4499999993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</f>
        <v>243919</v>
      </c>
    </row>
    <row r="97" spans="1:4" ht="51" x14ac:dyDescent="0.25">
      <c r="A97" s="8" t="s">
        <v>14</v>
      </c>
      <c r="B97" s="4"/>
      <c r="C97" s="9">
        <v>100</v>
      </c>
      <c r="D97" s="32">
        <v>243919</v>
      </c>
    </row>
    <row r="98" spans="1:4" x14ac:dyDescent="0.25">
      <c r="A98" s="7" t="s">
        <v>15</v>
      </c>
      <c r="B98" s="4" t="s">
        <v>51</v>
      </c>
      <c r="C98" s="13"/>
      <c r="D98" s="20">
        <f>D99</f>
        <v>940845</v>
      </c>
    </row>
    <row r="99" spans="1:4" ht="51" x14ac:dyDescent="0.25">
      <c r="A99" s="8" t="s">
        <v>14</v>
      </c>
      <c r="B99" s="4"/>
      <c r="C99" s="9">
        <v>100</v>
      </c>
      <c r="D99" s="32">
        <f>865741+51104+24000</f>
        <v>940845</v>
      </c>
    </row>
    <row r="100" spans="1:4" x14ac:dyDescent="0.25">
      <c r="A100" s="7" t="s">
        <v>16</v>
      </c>
      <c r="B100" s="4" t="s">
        <v>52</v>
      </c>
      <c r="C100" s="13"/>
      <c r="D100" s="20">
        <f>D101+D102+D103</f>
        <v>5867634.5599999996</v>
      </c>
    </row>
    <row r="101" spans="1:4" ht="51" x14ac:dyDescent="0.25">
      <c r="A101" s="8" t="s">
        <v>14</v>
      </c>
      <c r="B101" s="4"/>
      <c r="C101" s="9">
        <v>100</v>
      </c>
      <c r="D101" s="19">
        <f>5077569+60000+215249.85+4232+73774+277613.56</f>
        <v>5708438.4099999992</v>
      </c>
    </row>
    <row r="102" spans="1:4" ht="25.5" x14ac:dyDescent="0.25">
      <c r="A102" s="8" t="s">
        <v>5</v>
      </c>
      <c r="B102" s="4"/>
      <c r="C102" s="9">
        <v>200</v>
      </c>
      <c r="D102" s="19">
        <f>296756-60000-10000-15000-86359.85</f>
        <v>125396.15</v>
      </c>
    </row>
    <row r="103" spans="1:4" x14ac:dyDescent="0.25">
      <c r="A103" s="8" t="s">
        <v>17</v>
      </c>
      <c r="B103" s="4"/>
      <c r="C103" s="11">
        <v>800</v>
      </c>
      <c r="D103" s="20">
        <f>9800+10000+14000</f>
        <v>33800</v>
      </c>
    </row>
    <row r="104" spans="1:4" ht="38.25" x14ac:dyDescent="0.25">
      <c r="A104" s="7" t="s">
        <v>55</v>
      </c>
      <c r="B104" s="4" t="s">
        <v>54</v>
      </c>
      <c r="C104" s="13"/>
      <c r="D104" s="19">
        <f>D105</f>
        <v>14134</v>
      </c>
    </row>
    <row r="105" spans="1:4" x14ac:dyDescent="0.25">
      <c r="A105" s="8" t="s">
        <v>11</v>
      </c>
      <c r="B105" s="4"/>
      <c r="C105" s="11">
        <v>500</v>
      </c>
      <c r="D105" s="33">
        <v>14134</v>
      </c>
    </row>
    <row r="106" spans="1:4" x14ac:dyDescent="0.25">
      <c r="A106" s="7" t="s">
        <v>25</v>
      </c>
      <c r="B106" s="4" t="s">
        <v>58</v>
      </c>
      <c r="C106" s="11"/>
      <c r="D106" s="20">
        <f>D107+D108</f>
        <v>50000</v>
      </c>
    </row>
    <row r="107" spans="1:4" x14ac:dyDescent="0.25">
      <c r="A107" s="8" t="s">
        <v>17</v>
      </c>
      <c r="B107" s="4"/>
      <c r="C107" s="11">
        <v>800</v>
      </c>
      <c r="D107" s="33">
        <f>50000-5000</f>
        <v>45000</v>
      </c>
    </row>
    <row r="108" spans="1:4" ht="25.5" x14ac:dyDescent="0.25">
      <c r="A108" s="46" t="s">
        <v>117</v>
      </c>
      <c r="B108" s="4"/>
      <c r="C108" s="11">
        <v>300</v>
      </c>
      <c r="D108" s="33">
        <v>5000</v>
      </c>
    </row>
    <row r="109" spans="1:4" x14ac:dyDescent="0.25">
      <c r="A109" s="7" t="s">
        <v>18</v>
      </c>
      <c r="B109" s="4" t="s">
        <v>53</v>
      </c>
      <c r="C109" s="13"/>
      <c r="D109" s="20">
        <f>D110+D111</f>
        <v>93199.89</v>
      </c>
    </row>
    <row r="110" spans="1:4" ht="25.5" x14ac:dyDescent="0.25">
      <c r="A110" s="8" t="s">
        <v>5</v>
      </c>
      <c r="B110" s="4"/>
      <c r="C110" s="9">
        <v>200</v>
      </c>
      <c r="D110" s="32">
        <f>62600-0.11-29400</f>
        <v>33199.89</v>
      </c>
    </row>
    <row r="111" spans="1:4" x14ac:dyDescent="0.25">
      <c r="A111" s="8" t="s">
        <v>17</v>
      </c>
      <c r="B111" s="4"/>
      <c r="C111" s="11">
        <v>800</v>
      </c>
      <c r="D111" s="32">
        <f>20000+50000-10000</f>
        <v>60000</v>
      </c>
    </row>
    <row r="112" spans="1:4" ht="29.25" customHeight="1" x14ac:dyDescent="0.25">
      <c r="A112" s="7" t="s">
        <v>56</v>
      </c>
      <c r="B112" s="4" t="s">
        <v>57</v>
      </c>
      <c r="C112" s="13"/>
      <c r="D112" s="19">
        <f>D113</f>
        <v>100908</v>
      </c>
    </row>
    <row r="113" spans="1:8" x14ac:dyDescent="0.25">
      <c r="A113" s="8" t="s">
        <v>11</v>
      </c>
      <c r="B113" s="4"/>
      <c r="C113" s="11">
        <v>500</v>
      </c>
      <c r="D113" s="33">
        <v>100908</v>
      </c>
      <c r="H113" s="31"/>
    </row>
    <row r="114" spans="1:8" x14ac:dyDescent="0.25">
      <c r="A114" s="7" t="s">
        <v>27</v>
      </c>
      <c r="B114" s="4" t="s">
        <v>64</v>
      </c>
      <c r="C114" s="11"/>
      <c r="D114" s="20">
        <f>D115</f>
        <v>12000</v>
      </c>
    </row>
    <row r="115" spans="1:8" x14ac:dyDescent="0.25">
      <c r="A115" s="8" t="s">
        <v>26</v>
      </c>
      <c r="B115" s="4"/>
      <c r="C115" s="11">
        <v>300</v>
      </c>
      <c r="D115" s="33">
        <f>14400-2400</f>
        <v>12000</v>
      </c>
    </row>
    <row r="116" spans="1:8" hidden="1" x14ac:dyDescent="0.25">
      <c r="A116" s="7"/>
      <c r="B116" s="4"/>
      <c r="C116" s="11"/>
      <c r="D116" s="33"/>
    </row>
    <row r="117" spans="1:8" hidden="1" x14ac:dyDescent="0.25">
      <c r="A117" s="8"/>
      <c r="B117" s="6"/>
      <c r="C117" s="11"/>
      <c r="D117" s="33"/>
    </row>
    <row r="118" spans="1:8" x14ac:dyDescent="0.25">
      <c r="A118" s="15" t="s">
        <v>19</v>
      </c>
      <c r="B118" s="6"/>
      <c r="C118" s="13"/>
      <c r="D118" s="21">
        <f>D13+D18+D31+D56+D73+D78+D85+D95+D90+D51</f>
        <v>31297722.439999998</v>
      </c>
      <c r="E118" s="25"/>
      <c r="H118" s="31"/>
    </row>
    <row r="119" spans="1:8" ht="15.75" x14ac:dyDescent="0.25">
      <c r="A119" s="3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</sheetData>
  <mergeCells count="13">
    <mergeCell ref="B7:D7"/>
    <mergeCell ref="B8:D8"/>
    <mergeCell ref="A11:A12"/>
    <mergeCell ref="B11:B12"/>
    <mergeCell ref="C11:C12"/>
    <mergeCell ref="D11:D12"/>
    <mergeCell ref="B9:D9"/>
    <mergeCell ref="A10:D10"/>
    <mergeCell ref="B1:D1"/>
    <mergeCell ref="B2:D2"/>
    <mergeCell ref="B3:D3"/>
    <mergeCell ref="B4:D4"/>
    <mergeCell ref="B6:D6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2022-09-08T08:42:03Z</dcterms:modified>
</cp:coreProperties>
</file>